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1340" windowHeight="6795"/>
  </bookViews>
  <sheets>
    <sheet name="plan budżetu 2011" sheetId="55" r:id="rId1"/>
    <sheet name="Arkusz2" sheetId="2" r:id="rId2"/>
    <sheet name="Arkusz3" sheetId="3" r:id="rId3"/>
  </sheets>
  <definedNames>
    <definedName name="_xlnm.Print_Area" localSheetId="0">'plan budżetu 2011'!$A$1:$G$157</definedName>
    <definedName name="_xlnm.Print_Titles" localSheetId="0">'plan budżetu 2011'!$6:$9</definedName>
  </definedNames>
  <calcPr calcId="125725"/>
</workbook>
</file>

<file path=xl/calcChain.xml><?xml version="1.0" encoding="utf-8"?>
<calcChain xmlns="http://schemas.openxmlformats.org/spreadsheetml/2006/main">
  <c r="E153" i="55"/>
  <c r="E152"/>
  <c r="E151"/>
  <c r="E150"/>
  <c r="E149"/>
  <c r="G148"/>
  <c r="F148"/>
  <c r="E148"/>
  <c r="G147"/>
  <c r="F147"/>
  <c r="E147"/>
  <c r="E146"/>
  <c r="G145"/>
  <c r="E145"/>
  <c r="G144"/>
  <c r="E144"/>
  <c r="E154" s="1"/>
  <c r="E143"/>
  <c r="G142"/>
  <c r="F142"/>
  <c r="E142"/>
  <c r="E141"/>
  <c r="G140"/>
  <c r="E140"/>
  <c r="G139"/>
  <c r="F139"/>
  <c r="E139"/>
  <c r="E138"/>
  <c r="F137"/>
  <c r="E137"/>
  <c r="F136"/>
  <c r="E136"/>
  <c r="E135"/>
  <c r="E134"/>
  <c r="F133"/>
  <c r="E133"/>
  <c r="E132"/>
  <c r="E131"/>
  <c r="E130"/>
  <c r="F129"/>
  <c r="E129"/>
  <c r="F128"/>
  <c r="E128"/>
  <c r="E127"/>
  <c r="E126"/>
  <c r="E125"/>
  <c r="F124"/>
  <c r="E124"/>
  <c r="E123"/>
  <c r="E122"/>
  <c r="F121"/>
  <c r="E121"/>
  <c r="E120"/>
  <c r="E119"/>
  <c r="E118"/>
  <c r="F117"/>
  <c r="E117"/>
  <c r="E116"/>
  <c r="F115"/>
  <c r="E115"/>
  <c r="E114"/>
  <c r="F113"/>
  <c r="E113"/>
  <c r="E112"/>
  <c r="E111"/>
  <c r="F110"/>
  <c r="E110"/>
  <c r="E109"/>
  <c r="E108"/>
  <c r="IV108" s="1"/>
  <c r="F107"/>
  <c r="E107"/>
  <c r="F106"/>
  <c r="E106"/>
  <c r="E105"/>
  <c r="F104"/>
  <c r="E104"/>
  <c r="F103"/>
  <c r="E103"/>
  <c r="E102"/>
  <c r="E101"/>
  <c r="F100"/>
  <c r="E100"/>
  <c r="E99"/>
  <c r="F98"/>
  <c r="E98"/>
  <c r="E97"/>
  <c r="E96"/>
  <c r="F95"/>
  <c r="E95"/>
  <c r="E94"/>
  <c r="E93"/>
  <c r="E92"/>
  <c r="F91"/>
  <c r="E91"/>
  <c r="E90"/>
  <c r="E89"/>
  <c r="E88"/>
  <c r="F87"/>
  <c r="E87"/>
  <c r="E86"/>
  <c r="E85"/>
  <c r="E84"/>
  <c r="E83"/>
  <c r="G82"/>
  <c r="F82"/>
  <c r="E82"/>
  <c r="G81"/>
  <c r="F81"/>
  <c r="E81"/>
  <c r="E80"/>
  <c r="F79"/>
  <c r="E79"/>
  <c r="E78"/>
  <c r="F77"/>
  <c r="E77"/>
  <c r="F76"/>
  <c r="E76"/>
  <c r="E75"/>
  <c r="E74"/>
  <c r="F73"/>
  <c r="E73"/>
  <c r="E72"/>
  <c r="E71"/>
  <c r="E70"/>
  <c r="E69"/>
  <c r="F68"/>
  <c r="E68"/>
  <c r="E67"/>
  <c r="E66"/>
  <c r="E65"/>
  <c r="E64"/>
  <c r="E63"/>
  <c r="E62"/>
  <c r="E61"/>
  <c r="E60"/>
  <c r="E59"/>
  <c r="F58"/>
  <c r="E58"/>
  <c r="E57"/>
  <c r="E56"/>
  <c r="E55"/>
  <c r="E54"/>
  <c r="E53"/>
  <c r="E52"/>
  <c r="E51"/>
  <c r="E50"/>
  <c r="F49"/>
  <c r="E49"/>
  <c r="E48"/>
  <c r="E47"/>
  <c r="F46"/>
  <c r="E46"/>
  <c r="H49" s="1"/>
  <c r="F45"/>
  <c r="E45"/>
  <c r="E44"/>
  <c r="F43"/>
  <c r="E43"/>
  <c r="F42"/>
  <c r="E42"/>
  <c r="E41"/>
  <c r="F40"/>
  <c r="E40"/>
  <c r="F39"/>
  <c r="E39"/>
  <c r="E38"/>
  <c r="E37"/>
  <c r="E36"/>
  <c r="F35"/>
  <c r="E35"/>
  <c r="E34"/>
  <c r="F33"/>
  <c r="E33"/>
  <c r="F32"/>
  <c r="E32"/>
  <c r="E31"/>
  <c r="H156" s="1"/>
  <c r="G30"/>
  <c r="F30"/>
  <c r="E30"/>
  <c r="G29"/>
  <c r="F29"/>
  <c r="E29"/>
  <c r="E27"/>
  <c r="E26"/>
  <c r="E25"/>
  <c r="E24"/>
  <c r="E23"/>
  <c r="E22"/>
  <c r="E21"/>
  <c r="G20"/>
  <c r="F20"/>
  <c r="E20"/>
  <c r="G19"/>
  <c r="F19"/>
  <c r="E19"/>
  <c r="E18"/>
  <c r="G17"/>
  <c r="E17"/>
  <c r="G16"/>
  <c r="E16"/>
  <c r="E15"/>
  <c r="G14"/>
  <c r="F14"/>
  <c r="E14"/>
  <c r="G13"/>
  <c r="F13"/>
  <c r="E13"/>
  <c r="E12"/>
  <c r="G11"/>
  <c r="F11"/>
  <c r="E11"/>
  <c r="G10"/>
  <c r="G154" s="1"/>
  <c r="F10"/>
  <c r="F154" s="1"/>
  <c r="E10"/>
</calcChain>
</file>

<file path=xl/sharedStrings.xml><?xml version="1.0" encoding="utf-8"?>
<sst xmlns="http://schemas.openxmlformats.org/spreadsheetml/2006/main" count="301" uniqueCount="190">
  <si>
    <t>Dział</t>
  </si>
  <si>
    <t xml:space="preserve">N a z w a </t>
  </si>
  <si>
    <t>Pozostała działalność</t>
  </si>
  <si>
    <t>Gospodarka gruntami i nieruchomościami</t>
  </si>
  <si>
    <t>Szkoły podstawowe</t>
  </si>
  <si>
    <t>Wpływy z opłaty skarbowej</t>
  </si>
  <si>
    <t>Razem dochody</t>
  </si>
  <si>
    <t>010</t>
  </si>
  <si>
    <t>01010</t>
  </si>
  <si>
    <t>700</t>
  </si>
  <si>
    <t>70005</t>
  </si>
  <si>
    <t>750</t>
  </si>
  <si>
    <t>75023</t>
  </si>
  <si>
    <t>756</t>
  </si>
  <si>
    <t>75618</t>
  </si>
  <si>
    <t>75621</t>
  </si>
  <si>
    <t>Udziały gmin w podatkach stanowiących dochód budżetu  państwa</t>
  </si>
  <si>
    <t>801</t>
  </si>
  <si>
    <t>80101</t>
  </si>
  <si>
    <t>Usługi opiekuńcze i specjalistyczne usługi opiekuńcze</t>
  </si>
  <si>
    <t>Infrastruktura wodociągowa i sanitacyjna wsi</t>
  </si>
  <si>
    <t>ROLNICTWO I ŁOWIECTWO</t>
  </si>
  <si>
    <t>GOSPODARKA MIESZKANIOWA</t>
  </si>
  <si>
    <t>ADMINISTRACJA PUBLICZNA</t>
  </si>
  <si>
    <t>OŚWIATA I WYCHOWANIE</t>
  </si>
  <si>
    <t>Wpływy z różnych opłat</t>
  </si>
  <si>
    <t>Wpływy z tytułu  przekształcenia  prawa  użytkowania  wieczystego przysługującego osobom fizycznym w prawo własności</t>
  </si>
  <si>
    <t>Pozostałe odsetki</t>
  </si>
  <si>
    <t>Wpływy z różnych dochodów</t>
  </si>
  <si>
    <t>Podatek  dochodowy od  osób fizycznych</t>
  </si>
  <si>
    <t>Podatek dochodowy od  osób prawnych</t>
  </si>
  <si>
    <t>Wpływy  z  opłat  za  zezwolenia  na  sprzedaż  alkoholu</t>
  </si>
  <si>
    <t>Wpływy z usług</t>
  </si>
  <si>
    <t>Rozdz.</t>
  </si>
  <si>
    <t>§</t>
  </si>
  <si>
    <t>Podatek od czynności cywilnoprawnych</t>
  </si>
  <si>
    <t>600</t>
  </si>
  <si>
    <t>TRANSPORT I ŁĄCZNOŚĆ</t>
  </si>
  <si>
    <t>60016</t>
  </si>
  <si>
    <t>Drogi publiczne gminne</t>
  </si>
  <si>
    <t>Wpływy z innych lokalnych opłat pobieranych przez jednostki samorządu terytorialnego na podstawie odrębnych ustaw</t>
  </si>
  <si>
    <t>Podatek od spadków i darowizn</t>
  </si>
  <si>
    <t>Dochody z najmu i dzierżawy  składników  majątkowych  Skarbu Państwa,  jednostek samorządu terytorialnego lub innych  jednostek zaliczanych do sektora finansów publicznych oraz innych umów  o  podobnym  charakterze</t>
  </si>
  <si>
    <t>Ośrodki  pomocy  społecznej</t>
  </si>
  <si>
    <t>6290</t>
  </si>
  <si>
    <t>0750</t>
  </si>
  <si>
    <t>0970</t>
  </si>
  <si>
    <t>0490</t>
  </si>
  <si>
    <t>0470</t>
  </si>
  <si>
    <t>0690</t>
  </si>
  <si>
    <t>0760</t>
  </si>
  <si>
    <t>0770</t>
  </si>
  <si>
    <t>0920</t>
  </si>
  <si>
    <t>0360</t>
  </si>
  <si>
    <t>0430</t>
  </si>
  <si>
    <t>0500</t>
  </si>
  <si>
    <t>0410</t>
  </si>
  <si>
    <t>0480</t>
  </si>
  <si>
    <t>0010</t>
  </si>
  <si>
    <t>0020</t>
  </si>
  <si>
    <t>0830</t>
  </si>
  <si>
    <t>852</t>
  </si>
  <si>
    <t>85219</t>
  </si>
  <si>
    <t>85228</t>
  </si>
  <si>
    <t>75011</t>
  </si>
  <si>
    <t>Urzędy  Wojewódzkie</t>
  </si>
  <si>
    <t>2360</t>
  </si>
  <si>
    <t>754</t>
  </si>
  <si>
    <t>BEZPIECZEŃSTWO  PUBLICZNE  I  OCHRONA  PRZECIWPOŻAROWA</t>
  </si>
  <si>
    <t>75615</t>
  </si>
  <si>
    <t>POMOC  SPOŁECZNA</t>
  </si>
  <si>
    <t>900</t>
  </si>
  <si>
    <t>GOSPODARKA  KOMUNALNA  I  OCHRONA ŚRODOWISKA</t>
  </si>
  <si>
    <t>Wpływy z innych opłat stanowiących dochody jednostek samorządu terytorialnego na podstawie ustaw</t>
  </si>
  <si>
    <t>85212</t>
  </si>
  <si>
    <t>75616</t>
  </si>
  <si>
    <t>Wpływy z opłaty targowej</t>
  </si>
  <si>
    <t>2010</t>
  </si>
  <si>
    <t xml:space="preserve">Dotacje celowe otrzymane z budżetu państwa na realizację zadań bieżących z zakresu administracji rządowej oraz innych zadań zleconych gminie (związkom gmin) ustawami </t>
  </si>
  <si>
    <t>Urzędy gmin (miast i miast na prawach powiatu)</t>
  </si>
  <si>
    <t>751</t>
  </si>
  <si>
    <t>75101</t>
  </si>
  <si>
    <t>URZĘDZY NACZELNYCH ORGANÓW WŁADZY PAŃSTWOWEJ, KONTROLI I OCHRONY PRAWA ORAZ SĄDOWNICTWA</t>
  </si>
  <si>
    <t>75414</t>
  </si>
  <si>
    <t>Obrona cywilna</t>
  </si>
  <si>
    <t>Wpływy z podatku dochodowego od osób fizycznych</t>
  </si>
  <si>
    <t>75601</t>
  </si>
  <si>
    <t>0350</t>
  </si>
  <si>
    <t>0910</t>
  </si>
  <si>
    <t>Wpływy z podatku rolnego, podatku leśnego, podatku od  czynności  cywilnoprawnych, podatków  i  opłat  lokalnych  od osób prawnych i innych jednostek organizacyjnych</t>
  </si>
  <si>
    <t>0310</t>
  </si>
  <si>
    <t>Podatek od nieruchomości</t>
  </si>
  <si>
    <t>0320</t>
  </si>
  <si>
    <t>0330</t>
  </si>
  <si>
    <t>0340</t>
  </si>
  <si>
    <t>Podatek rolny</t>
  </si>
  <si>
    <t>Podatek leśny</t>
  </si>
  <si>
    <t>Podatek od środków transportowych</t>
  </si>
  <si>
    <t>Wpływy z podatku rolnego, podatku leśnego, podatku  od spadków  i  darowizn, podatku od  czynności  cywilnoprawnych,  oraz  podatków  i  opłat  lokalnych  od osób fizycznych</t>
  </si>
  <si>
    <t>758</t>
  </si>
  <si>
    <t>RÓŻNE ROZLICZENIA</t>
  </si>
  <si>
    <t>75801</t>
  </si>
  <si>
    <t>Część oświatowa subwencji ogólnej dla jednostek samorządu terytorialnego</t>
  </si>
  <si>
    <t>75831</t>
  </si>
  <si>
    <t>Część równoważąca subwencji ogólnej dla gmin</t>
  </si>
  <si>
    <t>2920</t>
  </si>
  <si>
    <t>Subwencje ogólne z budżetu państwa</t>
  </si>
  <si>
    <t>85214</t>
  </si>
  <si>
    <t>2030</t>
  </si>
  <si>
    <t xml:space="preserve">Dotacje celowe otrzymane z budżetu państwa na realizację własnych  zadań bieżących gmin (związków gmin) </t>
  </si>
  <si>
    <t>85213</t>
  </si>
  <si>
    <t>85295</t>
  </si>
  <si>
    <t>Wpływy z opłat za zarząd, użytkowanie i użytkowanie  wieczyste nieruchomości</t>
  </si>
  <si>
    <t>Wpłaty z tytułu odpłatnego nabycia prawa własności oraz prawa użytkowania wieczystego nieruchomości</t>
  </si>
  <si>
    <t>Zasiłki i pomoc w naturze oraz składki na ubezpieczenia emerytalne i rentowe</t>
  </si>
  <si>
    <t>6300</t>
  </si>
  <si>
    <t>2680</t>
  </si>
  <si>
    <t>Rekompensaty utraconych dochodów w podatkach i opłatach lokalnych</t>
  </si>
  <si>
    <t>Gimnazja</t>
  </si>
  <si>
    <t>80110</t>
  </si>
  <si>
    <t>K w o t a                                                                         w  złotych</t>
  </si>
  <si>
    <t>710</t>
  </si>
  <si>
    <t>71035</t>
  </si>
  <si>
    <t>Cmentarze</t>
  </si>
  <si>
    <t>2020</t>
  </si>
  <si>
    <t>80195</t>
  </si>
  <si>
    <t>w tym:</t>
  </si>
  <si>
    <t>bieżące</t>
  </si>
  <si>
    <t>majątkowe</t>
  </si>
  <si>
    <t>80148</t>
  </si>
  <si>
    <t xml:space="preserve">Urzędy naczelnych organów władzy państwowej, kontroli i ochrony prawa </t>
  </si>
  <si>
    <t>Podatek od działalności gospodarczej osób fizycznych, opłacany w formie karty podatkowej</t>
  </si>
  <si>
    <t>DOCHODY OD OSÓB PRAWNYCH, OD OSÓB FIZYCZNYCH I OD INNYCH JEDNOSTEK NIE POSIADAJĄCYCH OSOBOWOŚCI PRAWNEJ ORAZ WYDATKI ZWIĄZANE Z ICH POBOREM</t>
  </si>
  <si>
    <t>Odsetki od nieterminowych wpłat z tytułu podatków i opłat</t>
  </si>
  <si>
    <t>0590</t>
  </si>
  <si>
    <t>Wpływy  z  opłat  za  koncesje i licencje</t>
  </si>
  <si>
    <t>2009</t>
  </si>
  <si>
    <t>921</t>
  </si>
  <si>
    <t>KULTURA  I OCHRONA DZIEDZICTWA NARODOWEGO</t>
  </si>
  <si>
    <t>92195</t>
  </si>
  <si>
    <t>854</t>
  </si>
  <si>
    <t>851</t>
  </si>
  <si>
    <t>80132</t>
  </si>
  <si>
    <t>Szkoły artystyczne</t>
  </si>
  <si>
    <t>85154</t>
  </si>
  <si>
    <t>Przeciwdziałanie alkoholizmowi</t>
  </si>
  <si>
    <t>85407</t>
  </si>
  <si>
    <t>Placówki wychowania pozaszkolnego</t>
  </si>
  <si>
    <t>90017</t>
  </si>
  <si>
    <t>Zakłady Gospodarki Komunalnej</t>
  </si>
  <si>
    <t>OCHRONA ZDROWIA</t>
  </si>
  <si>
    <t>EDUKACYJNA OPIEKA WYCHOWAWCZA</t>
  </si>
  <si>
    <t>85216</t>
  </si>
  <si>
    <t>Zasiłki stałe</t>
  </si>
  <si>
    <t>90019</t>
  </si>
  <si>
    <t>Wpływy i wydatki związane z gromadzeniem środków z opłat i kar za korzystanie ze środowiska</t>
  </si>
  <si>
    <t>2007</t>
  </si>
  <si>
    <t>853</t>
  </si>
  <si>
    <t>85395</t>
  </si>
  <si>
    <t>POZOSTAŁE DZIAŁANIA W ZAKRESIE POLITYKI SPOŁECZNEJ</t>
  </si>
  <si>
    <t>Dotacje celowe w ramach programów finansowanych z udziałem środków europejskich oraz środków o których mowa w art..5ust.1 pkt3 orazust.3 pkt5 i 6 ustawy,lub płatności w ramach budżetu środków europejskich</t>
  </si>
  <si>
    <t>6207</t>
  </si>
  <si>
    <t xml:space="preserve">Środki na dofinansowanie własnych inwestycji gmin(zw. gmin), powiatów (zw. Powiatów), samorządów województw pozyskane z innych źródeł </t>
  </si>
  <si>
    <t>Dochody jednostek samorządu terytorialnego związane z realizacją zadań z zakresu administracji rządowej oraz innych zadań zleconych ustawami</t>
  </si>
  <si>
    <t>Składki na ubezpieczenia zdrowotne opłacane za osoby pobierajace niektóre świadczenia z pomocy społecznej,  niektóre świadczenia rodzinne oraz za os. uczestniczące w zajęciach w centrum integracji społecznej</t>
  </si>
  <si>
    <t>DZIAŁALNOŚĆ USŁUGOWA</t>
  </si>
  <si>
    <t xml:space="preserve">Dotacje celowe otrzymane z budżetu państwa na zadania bieżące realizowane przez gminę na podst.porozum. z org.adm. rządowej </t>
  </si>
  <si>
    <t>020</t>
  </si>
  <si>
    <t>LEŚNICTWO I ŁOWIECTWO</t>
  </si>
  <si>
    <t>02095</t>
  </si>
  <si>
    <t>85305</t>
  </si>
  <si>
    <t>Żłobki</t>
  </si>
  <si>
    <t>80104</t>
  </si>
  <si>
    <t>Przedszkola</t>
  </si>
  <si>
    <t>0870</t>
  </si>
  <si>
    <t>Wpływy ze sprzedaży składników majątkowych</t>
  </si>
  <si>
    <t>926</t>
  </si>
  <si>
    <t>92601</t>
  </si>
  <si>
    <t>Obiekty sportowe</t>
  </si>
  <si>
    <t>6280</t>
  </si>
  <si>
    <t>Środki przekazane przez pozostałe jednostki zaliczane do sektora finansów publicznych na finansowanie lub dofinansowanie kosztów realizacji inwestycji i zakupów inwest. jednost. zaliczanych do sektora finansów publicznych</t>
  </si>
  <si>
    <t>Planowane dochody  Gminy Kozienice na 2011 rok</t>
  </si>
  <si>
    <t>Planowane dochody na 2011 rok</t>
  </si>
  <si>
    <t>Dotacje celowe w ramach programów finansowanych z udziałem środków europejskich oraz środków o których mowa w art..5 ust.1 pkt3 orazust.3 pkt5 i 6 ustawy,lub płatności w ramach budżetu środków europejskich</t>
  </si>
  <si>
    <t>Stołówki szkolne i przedszkolne</t>
  </si>
  <si>
    <t>Świadczenia  rodzinne, świadczenia z funduszu alimentacyjnego  oraz  składki na  ubezpieczenia emerytalne i rentowe  z ubezpieczenia  społecznego</t>
  </si>
  <si>
    <t xml:space="preserve">KULTURA FIZYCZNA </t>
  </si>
  <si>
    <t>Dotacja celowa otrzymana z tytułu pomocy finansowej udzielanej między jednostkami samorządu terytorialnego na dofinansowanie własnych zadań inwestycyjnych i zakupów inwestycyjnych</t>
  </si>
  <si>
    <t>Przewodniczący  Rady  Miejskiej</t>
  </si>
  <si>
    <t xml:space="preserve">               Mariusz  Prawda</t>
  </si>
</sst>
</file>

<file path=xl/styles.xml><?xml version="1.0" encoding="utf-8"?>
<styleSheet xmlns="http://schemas.openxmlformats.org/spreadsheetml/2006/main">
  <fonts count="15">
    <font>
      <sz val="10"/>
      <name val="Arial CE"/>
      <charset val="238"/>
    </font>
    <font>
      <sz val="13"/>
      <name val="Arial CE"/>
      <family val="2"/>
      <charset val="238"/>
    </font>
    <font>
      <b/>
      <sz val="13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"/>
      <family val="2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b/>
      <sz val="8"/>
      <name val="Arial CE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i/>
      <sz val="10"/>
      <name val="Arial CE"/>
      <charset val="238"/>
    </font>
    <font>
      <sz val="14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3" fontId="0" fillId="0" borderId="0" xfId="0" applyNumberFormat="1"/>
    <xf numFmtId="0" fontId="0" fillId="0" borderId="0" xfId="0" applyAlignment="1">
      <alignment vertical="center" wrapText="1"/>
    </xf>
    <xf numFmtId="3" fontId="0" fillId="0" borderId="0" xfId="0" applyNumberFormat="1" applyAlignment="1">
      <alignment vertical="center" wrapText="1"/>
    </xf>
    <xf numFmtId="0" fontId="4" fillId="0" borderId="0" xfId="0" applyFont="1"/>
    <xf numFmtId="0" fontId="3" fillId="0" borderId="0" xfId="0" applyFont="1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9" fillId="0" borderId="0" xfId="0" applyFont="1" applyBorder="1" applyAlignment="1"/>
    <xf numFmtId="49" fontId="0" fillId="0" borderId="0" xfId="0" applyNumberFormat="1"/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vertical="center" wrapText="1"/>
    </xf>
    <xf numFmtId="49" fontId="8" fillId="2" borderId="17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3" fontId="3" fillId="0" borderId="0" xfId="0" applyNumberFormat="1" applyFont="1"/>
    <xf numFmtId="0" fontId="0" fillId="2" borderId="0" xfId="0" applyFill="1"/>
    <xf numFmtId="3" fontId="8" fillId="2" borderId="9" xfId="0" applyNumberFormat="1" applyFont="1" applyFill="1" applyBorder="1" applyAlignment="1">
      <alignment horizontal="right" vertical="center" wrapText="1"/>
    </xf>
    <xf numFmtId="3" fontId="8" fillId="2" borderId="11" xfId="0" applyNumberFormat="1" applyFont="1" applyFill="1" applyBorder="1" applyAlignment="1">
      <alignment horizontal="right" vertical="center" wrapText="1"/>
    </xf>
    <xf numFmtId="49" fontId="8" fillId="2" borderId="13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vertical="center" wrapText="1"/>
    </xf>
    <xf numFmtId="3" fontId="8" fillId="2" borderId="13" xfId="0" applyNumberFormat="1" applyFont="1" applyFill="1" applyBorder="1" applyAlignment="1">
      <alignment horizontal="right" vertical="center" wrapText="1"/>
    </xf>
    <xf numFmtId="3" fontId="8" fillId="2" borderId="15" xfId="0" applyNumberFormat="1" applyFont="1" applyFill="1" applyBorder="1" applyAlignment="1">
      <alignment horizontal="right" vertical="center" wrapText="1"/>
    </xf>
    <xf numFmtId="49" fontId="11" fillId="2" borderId="19" xfId="0" applyNumberFormat="1" applyFont="1" applyFill="1" applyBorder="1" applyAlignment="1">
      <alignment horizontal="center" vertical="center" wrapText="1"/>
    </xf>
    <xf numFmtId="49" fontId="11" fillId="2" borderId="14" xfId="0" applyNumberFormat="1" applyFont="1" applyFill="1" applyBorder="1" applyAlignment="1">
      <alignment vertical="center" wrapText="1"/>
    </xf>
    <xf numFmtId="3" fontId="11" fillId="2" borderId="13" xfId="0" applyNumberFormat="1" applyFont="1" applyFill="1" applyBorder="1" applyAlignment="1">
      <alignment horizontal="right" vertical="center" wrapText="1"/>
    </xf>
    <xf numFmtId="3" fontId="11" fillId="2" borderId="15" xfId="0" applyNumberFormat="1" applyFont="1" applyFill="1" applyBorder="1" applyAlignment="1">
      <alignment horizontal="right" vertical="center" wrapText="1"/>
    </xf>
    <xf numFmtId="49" fontId="11" fillId="2" borderId="17" xfId="0" applyNumberFormat="1" applyFont="1" applyFill="1" applyBorder="1" applyAlignment="1">
      <alignment horizontal="center" vertical="center" wrapText="1"/>
    </xf>
    <xf numFmtId="49" fontId="11" fillId="2" borderId="13" xfId="0" applyNumberFormat="1" applyFont="1" applyFill="1" applyBorder="1" applyAlignment="1">
      <alignment horizontal="center" vertical="center" wrapText="1"/>
    </xf>
    <xf numFmtId="49" fontId="11" fillId="2" borderId="10" xfId="0" applyNumberFormat="1" applyFont="1" applyFill="1" applyBorder="1" applyAlignment="1">
      <alignment vertical="center" wrapText="1"/>
    </xf>
    <xf numFmtId="3" fontId="11" fillId="2" borderId="9" xfId="0" applyNumberFormat="1" applyFont="1" applyFill="1" applyBorder="1" applyAlignment="1">
      <alignment horizontal="right" vertical="center" wrapText="1"/>
    </xf>
    <xf numFmtId="49" fontId="11" fillId="2" borderId="9" xfId="0" applyNumberFormat="1" applyFont="1" applyFill="1" applyBorder="1" applyAlignment="1">
      <alignment horizontal="center" vertical="center" wrapText="1"/>
    </xf>
    <xf numFmtId="3" fontId="11" fillId="2" borderId="19" xfId="0" applyNumberFormat="1" applyFont="1" applyFill="1" applyBorder="1" applyAlignment="1">
      <alignment horizontal="right" vertical="center" wrapText="1"/>
    </xf>
    <xf numFmtId="49" fontId="11" fillId="2" borderId="13" xfId="0" applyNumberFormat="1" applyFont="1" applyFill="1" applyBorder="1" applyAlignment="1">
      <alignment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vertical="center" wrapText="1"/>
    </xf>
    <xf numFmtId="49" fontId="11" fillId="2" borderId="21" xfId="0" applyNumberFormat="1" applyFont="1" applyFill="1" applyBorder="1" applyAlignment="1">
      <alignment vertical="center" wrapText="1"/>
    </xf>
    <xf numFmtId="3" fontId="11" fillId="2" borderId="17" xfId="0" applyNumberFormat="1" applyFont="1" applyFill="1" applyBorder="1" applyAlignment="1">
      <alignment horizontal="right" vertical="center" wrapText="1"/>
    </xf>
    <xf numFmtId="0" fontId="11" fillId="2" borderId="14" xfId="0" applyFont="1" applyFill="1" applyBorder="1" applyAlignment="1">
      <alignment horizontal="left" vertical="center"/>
    </xf>
    <xf numFmtId="3" fontId="11" fillId="2" borderId="11" xfId="0" applyNumberFormat="1" applyFont="1" applyFill="1" applyBorder="1" applyAlignment="1">
      <alignment horizontal="right" vertical="center" wrapText="1"/>
    </xf>
    <xf numFmtId="49" fontId="11" fillId="2" borderId="10" xfId="0" applyNumberFormat="1" applyFont="1" applyFill="1" applyBorder="1" applyAlignment="1">
      <alignment horizontal="left" vertical="center" wrapText="1"/>
    </xf>
    <xf numFmtId="49" fontId="8" fillId="2" borderId="22" xfId="0" applyNumberFormat="1" applyFont="1" applyFill="1" applyBorder="1" applyAlignment="1">
      <alignment horizontal="center" vertical="center" wrapText="1"/>
    </xf>
    <xf numFmtId="49" fontId="8" fillId="2" borderId="23" xfId="0" applyNumberFormat="1" applyFont="1" applyFill="1" applyBorder="1" applyAlignment="1">
      <alignment horizontal="center" vertical="center" wrapText="1"/>
    </xf>
    <xf numFmtId="49" fontId="12" fillId="2" borderId="14" xfId="0" applyNumberFormat="1" applyFont="1" applyFill="1" applyBorder="1" applyAlignment="1">
      <alignment vertical="center" wrapText="1"/>
    </xf>
    <xf numFmtId="3" fontId="12" fillId="2" borderId="13" xfId="0" applyNumberFormat="1" applyFont="1" applyFill="1" applyBorder="1" applyAlignment="1">
      <alignment horizontal="right" vertical="center" wrapText="1"/>
    </xf>
    <xf numFmtId="3" fontId="7" fillId="2" borderId="4" xfId="0" applyNumberFormat="1" applyFont="1" applyFill="1" applyBorder="1" applyAlignment="1">
      <alignment horizontal="right" vertical="center" wrapText="1"/>
    </xf>
    <xf numFmtId="3" fontId="7" fillId="2" borderId="7" xfId="0" applyNumberFormat="1" applyFont="1" applyFill="1" applyBorder="1" applyAlignment="1">
      <alignment horizontal="right" vertical="center" wrapText="1"/>
    </xf>
    <xf numFmtId="49" fontId="8" fillId="2" borderId="28" xfId="0" applyNumberFormat="1" applyFont="1" applyFill="1" applyBorder="1" applyAlignment="1">
      <alignment horizontal="center" vertical="center"/>
    </xf>
    <xf numFmtId="49" fontId="11" fillId="2" borderId="20" xfId="0" applyNumberFormat="1" applyFont="1" applyFill="1" applyBorder="1" applyAlignment="1">
      <alignment vertical="center" wrapText="1"/>
    </xf>
    <xf numFmtId="3" fontId="11" fillId="2" borderId="24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49" fontId="8" fillId="2" borderId="34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vertical="center" wrapText="1"/>
    </xf>
    <xf numFmtId="3" fontId="12" fillId="2" borderId="4" xfId="0" applyNumberFormat="1" applyFont="1" applyFill="1" applyBorder="1" applyAlignment="1">
      <alignment horizontal="right" vertical="center" wrapText="1"/>
    </xf>
    <xf numFmtId="3" fontId="11" fillId="2" borderId="7" xfId="0" applyNumberFormat="1" applyFont="1" applyFill="1" applyBorder="1" applyAlignment="1">
      <alignment horizontal="right" vertical="center" wrapText="1"/>
    </xf>
    <xf numFmtId="49" fontId="8" fillId="2" borderId="35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vertical="center" wrapText="1"/>
    </xf>
    <xf numFmtId="3" fontId="8" fillId="2" borderId="4" xfId="0" applyNumberFormat="1" applyFont="1" applyFill="1" applyBorder="1" applyAlignment="1">
      <alignment horizontal="right" vertical="center" wrapText="1"/>
    </xf>
    <xf numFmtId="3" fontId="8" fillId="2" borderId="7" xfId="0" applyNumberFormat="1" applyFont="1" applyFill="1" applyBorder="1" applyAlignment="1">
      <alignment horizontal="right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right" vertical="center" wrapText="1"/>
    </xf>
    <xf numFmtId="0" fontId="11" fillId="2" borderId="20" xfId="0" applyFont="1" applyFill="1" applyBorder="1" applyAlignment="1">
      <alignment horizontal="left" vertical="center"/>
    </xf>
    <xf numFmtId="49" fontId="8" fillId="2" borderId="30" xfId="0" applyNumberFormat="1" applyFont="1" applyFill="1" applyBorder="1" applyAlignment="1">
      <alignment horizontal="center" vertical="center"/>
    </xf>
    <xf numFmtId="49" fontId="8" fillId="2" borderId="30" xfId="0" applyNumberFormat="1" applyFont="1" applyFill="1" applyBorder="1" applyAlignment="1">
      <alignment horizontal="center" vertical="center" wrapText="1"/>
    </xf>
    <xf numFmtId="49" fontId="8" fillId="2" borderId="31" xfId="0" applyNumberFormat="1" applyFont="1" applyFill="1" applyBorder="1" applyAlignment="1">
      <alignment vertical="center" wrapText="1"/>
    </xf>
    <xf numFmtId="49" fontId="8" fillId="2" borderId="10" xfId="0" applyNumberFormat="1" applyFont="1" applyFill="1" applyBorder="1" applyAlignment="1">
      <alignment horizontal="left" vertical="center" wrapText="1"/>
    </xf>
    <xf numFmtId="0" fontId="11" fillId="2" borderId="31" xfId="0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left" vertical="center" wrapText="1"/>
    </xf>
    <xf numFmtId="49" fontId="8" fillId="2" borderId="19" xfId="0" applyNumberFormat="1" applyFont="1" applyFill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14" fillId="2" borderId="36" xfId="0" applyFont="1" applyFill="1" applyBorder="1"/>
    <xf numFmtId="0" fontId="0" fillId="2" borderId="0" xfId="0" applyFill="1"/>
    <xf numFmtId="0" fontId="14" fillId="0" borderId="0" xfId="0" applyFont="1" applyAlignment="1">
      <alignment vertical="center"/>
    </xf>
    <xf numFmtId="0" fontId="0" fillId="0" borderId="0" xfId="0" applyAlignment="1">
      <alignment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33" xfId="0" applyNumberFormat="1" applyFont="1" applyFill="1" applyBorder="1" applyAlignment="1">
      <alignment horizontal="center" vertical="center"/>
    </xf>
    <xf numFmtId="49" fontId="11" fillId="2" borderId="19" xfId="0" applyNumberFormat="1" applyFont="1" applyFill="1" applyBorder="1" applyAlignment="1">
      <alignment horizontal="center" vertical="center" wrapText="1"/>
    </xf>
    <xf numFmtId="49" fontId="11" fillId="2" borderId="17" xfId="0" applyNumberFormat="1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 wrapText="1"/>
    </xf>
    <xf numFmtId="49" fontId="7" fillId="2" borderId="30" xfId="0" applyNumberFormat="1" applyFont="1" applyFill="1" applyBorder="1" applyAlignment="1">
      <alignment horizontal="center" vertical="center"/>
    </xf>
    <xf numFmtId="49" fontId="7" fillId="2" borderId="31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 wrapText="1"/>
    </xf>
    <xf numFmtId="49" fontId="8" fillId="2" borderId="17" xfId="0" applyNumberFormat="1" applyFont="1" applyFill="1" applyBorder="1" applyAlignment="1">
      <alignment horizontal="center" vertical="center" wrapText="1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11" fillId="2" borderId="9" xfId="0" applyNumberFormat="1" applyFont="1" applyFill="1" applyBorder="1" applyAlignment="1">
      <alignment horizontal="center" vertical="center" wrapText="1"/>
    </xf>
    <xf numFmtId="49" fontId="11" fillId="2" borderId="16" xfId="0" applyNumberFormat="1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324"/>
  <sheetViews>
    <sheetView tabSelected="1" view="pageBreakPreview" topLeftCell="A92" zoomScale="75" zoomScaleNormal="100" zoomScaleSheetLayoutView="75" workbookViewId="0">
      <selection activeCell="D125" sqref="D125"/>
    </sheetView>
  </sheetViews>
  <sheetFormatPr defaultRowHeight="12.75"/>
  <cols>
    <col min="1" max="1" width="5.5703125" customWidth="1"/>
    <col min="2" max="2" width="7.7109375" customWidth="1"/>
    <col min="3" max="3" width="7.42578125" customWidth="1"/>
    <col min="4" max="4" width="61.28515625" customWidth="1"/>
    <col min="5" max="5" width="16.5703125" customWidth="1"/>
    <col min="6" max="6" width="15.28515625" customWidth="1"/>
    <col min="7" max="7" width="14.140625" customWidth="1"/>
    <col min="8" max="8" width="11.5703125" bestFit="1" customWidth="1"/>
    <col min="9" max="9" width="10.42578125" bestFit="1" customWidth="1"/>
  </cols>
  <sheetData>
    <row r="1" spans="1:7" s="13" customFormat="1" ht="24.75" customHeight="1" thickBot="1">
      <c r="A1" s="104"/>
      <c r="B1" s="104"/>
      <c r="C1" s="104"/>
      <c r="D1" s="104"/>
      <c r="E1" s="104"/>
      <c r="F1" s="104"/>
      <c r="G1" s="104"/>
    </row>
    <row r="2" spans="1:7" ht="1.5" hidden="1" customHeight="1" thickBot="1">
      <c r="A2" s="22"/>
      <c r="B2" s="22"/>
      <c r="C2" s="22"/>
      <c r="D2" s="7"/>
      <c r="E2" s="8"/>
      <c r="F2" s="105"/>
      <c r="G2" s="105"/>
    </row>
    <row r="3" spans="1:7" ht="15" hidden="1" customHeight="1">
      <c r="A3" s="22"/>
      <c r="B3" s="22"/>
      <c r="C3" s="22"/>
      <c r="D3" s="7"/>
      <c r="E3" s="8"/>
      <c r="F3" s="105"/>
      <c r="G3" s="105"/>
    </row>
    <row r="4" spans="1:7" ht="5.25" hidden="1" customHeight="1">
      <c r="A4" s="22"/>
      <c r="B4" s="22"/>
      <c r="C4" s="22"/>
      <c r="D4" s="22"/>
      <c r="E4" s="6"/>
      <c r="F4" s="6"/>
      <c r="G4" s="6"/>
    </row>
    <row r="5" spans="1:7" ht="38.25" customHeight="1" thickBot="1">
      <c r="A5" s="106" t="s">
        <v>181</v>
      </c>
      <c r="B5" s="107"/>
      <c r="C5" s="107"/>
      <c r="D5" s="107"/>
      <c r="E5" s="107"/>
      <c r="F5" s="107"/>
      <c r="G5" s="108"/>
    </row>
    <row r="6" spans="1:7" ht="20.25" customHeight="1">
      <c r="A6" s="109" t="s">
        <v>0</v>
      </c>
      <c r="B6" s="112" t="s">
        <v>33</v>
      </c>
      <c r="C6" s="115" t="s">
        <v>34</v>
      </c>
      <c r="D6" s="118" t="s">
        <v>1</v>
      </c>
      <c r="E6" s="121" t="s">
        <v>182</v>
      </c>
      <c r="F6" s="121"/>
      <c r="G6" s="122"/>
    </row>
    <row r="7" spans="1:7" ht="16.5" customHeight="1">
      <c r="A7" s="110"/>
      <c r="B7" s="113"/>
      <c r="C7" s="116"/>
      <c r="D7" s="119"/>
      <c r="E7" s="102" t="s">
        <v>120</v>
      </c>
      <c r="F7" s="102" t="s">
        <v>126</v>
      </c>
      <c r="G7" s="103"/>
    </row>
    <row r="8" spans="1:7" ht="15.75" customHeight="1" thickBot="1">
      <c r="A8" s="111"/>
      <c r="B8" s="114"/>
      <c r="C8" s="117"/>
      <c r="D8" s="120"/>
      <c r="E8" s="123"/>
      <c r="F8" s="15" t="s">
        <v>127</v>
      </c>
      <c r="G8" s="16" t="s">
        <v>128</v>
      </c>
    </row>
    <row r="9" spans="1:7" s="24" customFormat="1" ht="12" customHeight="1" thickBot="1">
      <c r="A9" s="17">
        <v>1</v>
      </c>
      <c r="B9" s="18">
        <v>2</v>
      </c>
      <c r="C9" s="18">
        <v>3</v>
      </c>
      <c r="D9" s="19">
        <v>4</v>
      </c>
      <c r="E9" s="20">
        <v>5</v>
      </c>
      <c r="F9" s="18">
        <v>6</v>
      </c>
      <c r="G9" s="21">
        <v>7</v>
      </c>
    </row>
    <row r="10" spans="1:7" s="24" customFormat="1" ht="15.75" thickBot="1">
      <c r="A10" s="58" t="s">
        <v>7</v>
      </c>
      <c r="B10" s="82"/>
      <c r="C10" s="82"/>
      <c r="D10" s="83" t="s">
        <v>21</v>
      </c>
      <c r="E10" s="66">
        <f t="shared" ref="E10:E17" si="0">SUM(F10:G10)</f>
        <v>10000</v>
      </c>
      <c r="F10" s="66">
        <f>F11</f>
        <v>10000</v>
      </c>
      <c r="G10" s="67">
        <f>SUM(G11)</f>
        <v>0</v>
      </c>
    </row>
    <row r="11" spans="1:7" s="24" customFormat="1" ht="21" customHeight="1">
      <c r="A11" s="88"/>
      <c r="B11" s="42" t="s">
        <v>8</v>
      </c>
      <c r="C11" s="42"/>
      <c r="D11" s="43" t="s">
        <v>20</v>
      </c>
      <c r="E11" s="25">
        <f t="shared" si="0"/>
        <v>10000</v>
      </c>
      <c r="F11" s="25">
        <f>SUM(F12)</f>
        <v>10000</v>
      </c>
      <c r="G11" s="26">
        <f>SUM(G12:G12)</f>
        <v>0</v>
      </c>
    </row>
    <row r="12" spans="1:7" ht="17.25" customHeight="1" thickBot="1">
      <c r="A12" s="88"/>
      <c r="B12" s="10"/>
      <c r="C12" s="31" t="s">
        <v>46</v>
      </c>
      <c r="D12" s="56" t="s">
        <v>28</v>
      </c>
      <c r="E12" s="40">
        <f t="shared" si="0"/>
        <v>10000</v>
      </c>
      <c r="F12" s="57">
        <v>10000</v>
      </c>
      <c r="G12" s="57"/>
    </row>
    <row r="13" spans="1:7" ht="15.75" thickBot="1">
      <c r="A13" s="58" t="s">
        <v>167</v>
      </c>
      <c r="B13" s="82"/>
      <c r="C13" s="82"/>
      <c r="D13" s="83" t="s">
        <v>168</v>
      </c>
      <c r="E13" s="66">
        <f t="shared" si="0"/>
        <v>1000</v>
      </c>
      <c r="F13" s="66">
        <f>F14</f>
        <v>1000</v>
      </c>
      <c r="G13" s="67">
        <f>SUM(G14)</f>
        <v>0</v>
      </c>
    </row>
    <row r="14" spans="1:7" ht="21" customHeight="1">
      <c r="A14" s="88"/>
      <c r="B14" s="42" t="s">
        <v>169</v>
      </c>
      <c r="C14" s="42"/>
      <c r="D14" s="43" t="s">
        <v>2</v>
      </c>
      <c r="E14" s="25">
        <f t="shared" si="0"/>
        <v>1000</v>
      </c>
      <c r="F14" s="25">
        <f>SUM(F15)</f>
        <v>1000</v>
      </c>
      <c r="G14" s="26">
        <f>SUM(G15:G15)</f>
        <v>0</v>
      </c>
    </row>
    <row r="15" spans="1:7" ht="57.75" thickBot="1">
      <c r="A15" s="88"/>
      <c r="B15" s="35"/>
      <c r="C15" s="31" t="s">
        <v>45</v>
      </c>
      <c r="D15" s="44" t="s">
        <v>42</v>
      </c>
      <c r="E15" s="40">
        <f t="shared" si="0"/>
        <v>1000</v>
      </c>
      <c r="F15" s="45">
        <v>1000</v>
      </c>
      <c r="G15" s="57"/>
    </row>
    <row r="16" spans="1:7" ht="15.75" thickBot="1">
      <c r="A16" s="58" t="s">
        <v>36</v>
      </c>
      <c r="B16" s="60"/>
      <c r="C16" s="60"/>
      <c r="D16" s="65" t="s">
        <v>37</v>
      </c>
      <c r="E16" s="66">
        <f t="shared" si="0"/>
        <v>35000</v>
      </c>
      <c r="F16" s="66"/>
      <c r="G16" s="67">
        <f>SUM(G17)</f>
        <v>35000</v>
      </c>
    </row>
    <row r="17" spans="1:7" ht="15">
      <c r="A17" s="88"/>
      <c r="B17" s="42" t="s">
        <v>38</v>
      </c>
      <c r="C17" s="42"/>
      <c r="D17" s="43" t="s">
        <v>39</v>
      </c>
      <c r="E17" s="25">
        <f t="shared" si="0"/>
        <v>35000</v>
      </c>
      <c r="F17" s="25"/>
      <c r="G17" s="26">
        <f>SUM(G18:G18)</f>
        <v>35000</v>
      </c>
    </row>
    <row r="18" spans="1:7" ht="43.5" thickBot="1">
      <c r="A18" s="88"/>
      <c r="B18" s="12"/>
      <c r="C18" s="35" t="s">
        <v>44</v>
      </c>
      <c r="D18" s="56" t="s">
        <v>162</v>
      </c>
      <c r="E18" s="40">
        <f t="shared" ref="E18:E29" si="1">SUM(F18:G18)</f>
        <v>35000</v>
      </c>
      <c r="F18" s="40"/>
      <c r="G18" s="57">
        <v>35000</v>
      </c>
    </row>
    <row r="19" spans="1:7" ht="15.75" thickBot="1">
      <c r="A19" s="58" t="s">
        <v>9</v>
      </c>
      <c r="B19" s="68"/>
      <c r="C19" s="68"/>
      <c r="D19" s="65" t="s">
        <v>22</v>
      </c>
      <c r="E19" s="66">
        <f t="shared" si="1"/>
        <v>6061300</v>
      </c>
      <c r="F19" s="66">
        <f>SUM(F20)</f>
        <v>3236300</v>
      </c>
      <c r="G19" s="67">
        <f>SUM(G20)</f>
        <v>2825000</v>
      </c>
    </row>
    <row r="20" spans="1:7" ht="15">
      <c r="A20" s="88"/>
      <c r="B20" s="42" t="s">
        <v>10</v>
      </c>
      <c r="C20" s="42"/>
      <c r="D20" s="43" t="s">
        <v>3</v>
      </c>
      <c r="E20" s="25">
        <f t="shared" si="1"/>
        <v>6061300</v>
      </c>
      <c r="F20" s="25">
        <f>SUM(F21:F27)</f>
        <v>3236300</v>
      </c>
      <c r="G20" s="26">
        <f>SUM(G21:G28)</f>
        <v>2825000</v>
      </c>
    </row>
    <row r="21" spans="1:7" ht="28.5">
      <c r="A21" s="88"/>
      <c r="B21" s="90"/>
      <c r="C21" s="31" t="s">
        <v>48</v>
      </c>
      <c r="D21" s="32" t="s">
        <v>112</v>
      </c>
      <c r="E21" s="33">
        <f>SUM(F21:G21)</f>
        <v>285000</v>
      </c>
      <c r="F21" s="33">
        <v>285000</v>
      </c>
      <c r="G21" s="34"/>
    </row>
    <row r="22" spans="1:7" ht="18.75" customHeight="1">
      <c r="A22" s="88"/>
      <c r="B22" s="91"/>
      <c r="C22" s="36" t="s">
        <v>49</v>
      </c>
      <c r="D22" s="37" t="s">
        <v>25</v>
      </c>
      <c r="E22" s="33">
        <f>SUM(F22:G22)</f>
        <v>300</v>
      </c>
      <c r="F22" s="33">
        <v>300</v>
      </c>
      <c r="G22" s="34"/>
    </row>
    <row r="23" spans="1:7" ht="57">
      <c r="A23" s="88"/>
      <c r="B23" s="91"/>
      <c r="C23" s="36" t="s">
        <v>45</v>
      </c>
      <c r="D23" s="37" t="s">
        <v>42</v>
      </c>
      <c r="E23" s="33">
        <f>SUM(F23:G23)</f>
        <v>2940000</v>
      </c>
      <c r="F23" s="38">
        <v>2940000</v>
      </c>
      <c r="G23" s="34"/>
    </row>
    <row r="24" spans="1:7" ht="42.75">
      <c r="A24" s="88"/>
      <c r="B24" s="91"/>
      <c r="C24" s="39" t="s">
        <v>50</v>
      </c>
      <c r="D24" s="37" t="s">
        <v>26</v>
      </c>
      <c r="E24" s="33">
        <f t="shared" si="1"/>
        <v>70000</v>
      </c>
      <c r="F24" s="38"/>
      <c r="G24" s="34">
        <v>70000</v>
      </c>
    </row>
    <row r="25" spans="1:7" ht="28.5">
      <c r="A25" s="88"/>
      <c r="B25" s="91"/>
      <c r="C25" s="31" t="s">
        <v>51</v>
      </c>
      <c r="D25" s="32" t="s">
        <v>113</v>
      </c>
      <c r="E25" s="33">
        <f t="shared" si="1"/>
        <v>2455000</v>
      </c>
      <c r="F25" s="33"/>
      <c r="G25" s="34">
        <v>2455000</v>
      </c>
    </row>
    <row r="26" spans="1:7" ht="18" customHeight="1">
      <c r="A26" s="88"/>
      <c r="B26" s="91"/>
      <c r="C26" s="36" t="s">
        <v>52</v>
      </c>
      <c r="D26" s="37" t="s">
        <v>27</v>
      </c>
      <c r="E26" s="33">
        <f t="shared" si="1"/>
        <v>1000</v>
      </c>
      <c r="F26" s="40">
        <v>1000</v>
      </c>
      <c r="G26" s="34"/>
    </row>
    <row r="27" spans="1:7" ht="15" customHeight="1">
      <c r="A27" s="88"/>
      <c r="B27" s="91"/>
      <c r="C27" s="36" t="s">
        <v>46</v>
      </c>
      <c r="D27" s="32" t="s">
        <v>28</v>
      </c>
      <c r="E27" s="33">
        <f>SUM(F27:G27)</f>
        <v>10000</v>
      </c>
      <c r="F27" s="33">
        <v>10000</v>
      </c>
      <c r="G27" s="34"/>
    </row>
    <row r="28" spans="1:7" ht="45.75" customHeight="1" thickBot="1">
      <c r="A28" s="88"/>
      <c r="B28" s="91"/>
      <c r="C28" s="31" t="s">
        <v>115</v>
      </c>
      <c r="D28" s="56" t="s">
        <v>187</v>
      </c>
      <c r="E28" s="40"/>
      <c r="F28" s="40"/>
      <c r="G28" s="57">
        <v>300000</v>
      </c>
    </row>
    <row r="29" spans="1:7" ht="15.75" thickBot="1">
      <c r="A29" s="58" t="s">
        <v>121</v>
      </c>
      <c r="B29" s="68"/>
      <c r="C29" s="68"/>
      <c r="D29" s="65" t="s">
        <v>165</v>
      </c>
      <c r="E29" s="66">
        <f t="shared" si="1"/>
        <v>21000</v>
      </c>
      <c r="F29" s="66">
        <f>SUM(F30)</f>
        <v>21000</v>
      </c>
      <c r="G29" s="67">
        <f>SUM(G30)</f>
        <v>0</v>
      </c>
    </row>
    <row r="30" spans="1:7" ht="15">
      <c r="A30" s="88"/>
      <c r="B30" s="42" t="s">
        <v>122</v>
      </c>
      <c r="C30" s="42"/>
      <c r="D30" s="43" t="s">
        <v>123</v>
      </c>
      <c r="E30" s="25">
        <f>SUM(F31)</f>
        <v>21000</v>
      </c>
      <c r="F30" s="25">
        <f>SUM(F31)</f>
        <v>21000</v>
      </c>
      <c r="G30" s="26">
        <f>SUM(G31)</f>
        <v>0</v>
      </c>
    </row>
    <row r="31" spans="1:7" ht="31.5" customHeight="1" thickBot="1">
      <c r="A31" s="88"/>
      <c r="B31" s="77"/>
      <c r="C31" s="31" t="s">
        <v>124</v>
      </c>
      <c r="D31" s="78" t="s">
        <v>166</v>
      </c>
      <c r="E31" s="40">
        <f t="shared" ref="E31:E49" si="2">SUM(F31:G31)</f>
        <v>21000</v>
      </c>
      <c r="F31" s="45">
        <v>21000</v>
      </c>
      <c r="G31" s="57"/>
    </row>
    <row r="32" spans="1:7" ht="15.75" thickBot="1">
      <c r="A32" s="58" t="s">
        <v>11</v>
      </c>
      <c r="B32" s="80"/>
      <c r="C32" s="68"/>
      <c r="D32" s="81" t="s">
        <v>23</v>
      </c>
      <c r="E32" s="66">
        <f>SUM(E33+E35)</f>
        <v>368849</v>
      </c>
      <c r="F32" s="66">
        <f>SUM(F33+F35)</f>
        <v>368849</v>
      </c>
      <c r="G32" s="67"/>
    </row>
    <row r="33" spans="1:13" ht="15">
      <c r="A33" s="88"/>
      <c r="B33" s="79" t="s">
        <v>64</v>
      </c>
      <c r="C33" s="42"/>
      <c r="D33" s="11" t="s">
        <v>65</v>
      </c>
      <c r="E33" s="25">
        <f t="shared" si="2"/>
        <v>164849</v>
      </c>
      <c r="F33" s="25">
        <f>SUM(F34:F34)</f>
        <v>164849</v>
      </c>
      <c r="G33" s="26"/>
    </row>
    <row r="34" spans="1:13" ht="42.75">
      <c r="A34" s="88"/>
      <c r="B34" s="27"/>
      <c r="C34" s="36" t="s">
        <v>77</v>
      </c>
      <c r="D34" s="41" t="s">
        <v>78</v>
      </c>
      <c r="E34" s="33">
        <f t="shared" si="2"/>
        <v>164849</v>
      </c>
      <c r="F34" s="38">
        <v>164849</v>
      </c>
      <c r="G34" s="34"/>
    </row>
    <row r="35" spans="1:13" ht="15">
      <c r="A35" s="88"/>
      <c r="B35" s="42" t="s">
        <v>12</v>
      </c>
      <c r="C35" s="42"/>
      <c r="D35" s="43" t="s">
        <v>79</v>
      </c>
      <c r="E35" s="25">
        <f t="shared" si="2"/>
        <v>204000</v>
      </c>
      <c r="F35" s="25">
        <f>SUM(F36:F38)</f>
        <v>204000</v>
      </c>
      <c r="G35" s="26"/>
    </row>
    <row r="36" spans="1:13" ht="57">
      <c r="A36" s="88"/>
      <c r="B36" s="90"/>
      <c r="C36" s="39" t="s">
        <v>45</v>
      </c>
      <c r="D36" s="37" t="s">
        <v>42</v>
      </c>
      <c r="E36" s="33">
        <f t="shared" si="2"/>
        <v>2000</v>
      </c>
      <c r="F36" s="38">
        <v>2000</v>
      </c>
      <c r="G36" s="34"/>
    </row>
    <row r="37" spans="1:13" ht="14.25" customHeight="1">
      <c r="A37" s="88"/>
      <c r="B37" s="91"/>
      <c r="C37" s="36" t="s">
        <v>52</v>
      </c>
      <c r="D37" s="37" t="s">
        <v>27</v>
      </c>
      <c r="E37" s="33">
        <f t="shared" si="2"/>
        <v>200000</v>
      </c>
      <c r="F37" s="38">
        <v>200000</v>
      </c>
      <c r="G37" s="34"/>
    </row>
    <row r="38" spans="1:13" ht="15" customHeight="1" thickBot="1">
      <c r="A38" s="88"/>
      <c r="B38" s="91"/>
      <c r="C38" s="31" t="s">
        <v>46</v>
      </c>
      <c r="D38" s="56" t="s">
        <v>28</v>
      </c>
      <c r="E38" s="40">
        <f t="shared" si="2"/>
        <v>2000</v>
      </c>
      <c r="F38" s="40">
        <v>2000</v>
      </c>
      <c r="G38" s="57"/>
    </row>
    <row r="39" spans="1:13" ht="15" customHeight="1" thickBot="1">
      <c r="A39" s="58" t="s">
        <v>80</v>
      </c>
      <c r="B39" s="68"/>
      <c r="C39" s="75"/>
      <c r="D39" s="76" t="s">
        <v>82</v>
      </c>
      <c r="E39" s="66">
        <f t="shared" si="2"/>
        <v>5291</v>
      </c>
      <c r="F39" s="66">
        <f>SUM(F40)</f>
        <v>5291</v>
      </c>
      <c r="G39" s="67"/>
    </row>
    <row r="40" spans="1:13" ht="30">
      <c r="A40" s="88"/>
      <c r="B40" s="42" t="s">
        <v>81</v>
      </c>
      <c r="C40" s="42"/>
      <c r="D40" s="74" t="s">
        <v>130</v>
      </c>
      <c r="E40" s="25">
        <f t="shared" si="2"/>
        <v>5291</v>
      </c>
      <c r="F40" s="25">
        <f>SUM(F41)</f>
        <v>5291</v>
      </c>
      <c r="G40" s="26"/>
    </row>
    <row r="41" spans="1:13" ht="43.5" thickBot="1">
      <c r="A41" s="88"/>
      <c r="B41" s="10"/>
      <c r="C41" s="31" t="s">
        <v>77</v>
      </c>
      <c r="D41" s="56" t="s">
        <v>78</v>
      </c>
      <c r="E41" s="40">
        <f t="shared" si="2"/>
        <v>5291</v>
      </c>
      <c r="F41" s="40">
        <v>5291</v>
      </c>
      <c r="G41" s="57"/>
      <c r="M41" s="6"/>
    </row>
    <row r="42" spans="1:13" ht="30.75" thickBot="1">
      <c r="A42" s="58" t="s">
        <v>67</v>
      </c>
      <c r="B42" s="68"/>
      <c r="C42" s="60"/>
      <c r="D42" s="65" t="s">
        <v>68</v>
      </c>
      <c r="E42" s="66">
        <f t="shared" si="2"/>
        <v>800</v>
      </c>
      <c r="F42" s="66">
        <f>SUM(F43)</f>
        <v>800</v>
      </c>
      <c r="G42" s="67"/>
    </row>
    <row r="43" spans="1:13" ht="15">
      <c r="A43" s="88"/>
      <c r="B43" s="42" t="s">
        <v>83</v>
      </c>
      <c r="C43" s="42"/>
      <c r="D43" s="74" t="s">
        <v>84</v>
      </c>
      <c r="E43" s="25">
        <f t="shared" si="2"/>
        <v>800</v>
      </c>
      <c r="F43" s="25">
        <f>SUM(F44)</f>
        <v>800</v>
      </c>
      <c r="G43" s="26"/>
    </row>
    <row r="44" spans="1:13" ht="43.5" thickBot="1">
      <c r="A44" s="88"/>
      <c r="B44" s="10"/>
      <c r="C44" s="31" t="s">
        <v>77</v>
      </c>
      <c r="D44" s="56" t="s">
        <v>78</v>
      </c>
      <c r="E44" s="40">
        <f t="shared" si="2"/>
        <v>800</v>
      </c>
      <c r="F44" s="40">
        <v>800</v>
      </c>
      <c r="G44" s="57"/>
    </row>
    <row r="45" spans="1:13" ht="42.75" customHeight="1" thickBot="1">
      <c r="A45" s="58" t="s">
        <v>13</v>
      </c>
      <c r="B45" s="68"/>
      <c r="C45" s="68"/>
      <c r="D45" s="65" t="s">
        <v>132</v>
      </c>
      <c r="E45" s="66">
        <f t="shared" si="2"/>
        <v>67933901</v>
      </c>
      <c r="F45" s="66">
        <f>SUM(F46+F49+F58+F68+F73)</f>
        <v>67933901</v>
      </c>
      <c r="G45" s="67"/>
    </row>
    <row r="46" spans="1:13" ht="15">
      <c r="A46" s="88"/>
      <c r="B46" s="42" t="s">
        <v>86</v>
      </c>
      <c r="C46" s="42"/>
      <c r="D46" s="43" t="s">
        <v>85</v>
      </c>
      <c r="E46" s="25">
        <f t="shared" si="2"/>
        <v>100100</v>
      </c>
      <c r="F46" s="25">
        <f>SUM(F47+F48)</f>
        <v>100100</v>
      </c>
      <c r="G46" s="26"/>
    </row>
    <row r="47" spans="1:13" ht="28.5">
      <c r="A47" s="88"/>
      <c r="B47" s="96"/>
      <c r="C47" s="39" t="s">
        <v>87</v>
      </c>
      <c r="D47" s="37" t="s">
        <v>131</v>
      </c>
      <c r="E47" s="33">
        <f t="shared" si="2"/>
        <v>100000</v>
      </c>
      <c r="F47" s="38">
        <v>100000</v>
      </c>
      <c r="G47" s="34"/>
    </row>
    <row r="48" spans="1:13" ht="15" customHeight="1">
      <c r="A48" s="88"/>
      <c r="B48" s="98"/>
      <c r="C48" s="39" t="s">
        <v>88</v>
      </c>
      <c r="D48" s="37" t="s">
        <v>133</v>
      </c>
      <c r="E48" s="33">
        <f t="shared" si="2"/>
        <v>100</v>
      </c>
      <c r="F48" s="38">
        <v>100</v>
      </c>
      <c r="G48" s="34"/>
    </row>
    <row r="49" spans="1:8" ht="42.75" customHeight="1">
      <c r="A49" s="88"/>
      <c r="B49" s="42" t="s">
        <v>69</v>
      </c>
      <c r="C49" s="42"/>
      <c r="D49" s="43" t="s">
        <v>89</v>
      </c>
      <c r="E49" s="25">
        <f t="shared" si="2"/>
        <v>30254283</v>
      </c>
      <c r="F49" s="25">
        <f>SUM(F50:F57)</f>
        <v>30254283</v>
      </c>
      <c r="G49" s="26"/>
      <c r="H49" s="1">
        <f>E46+E49+E58+E68</f>
        <v>35442583</v>
      </c>
    </row>
    <row r="50" spans="1:8" ht="15" customHeight="1">
      <c r="A50" s="88"/>
      <c r="B50" s="96"/>
      <c r="C50" s="36" t="s">
        <v>90</v>
      </c>
      <c r="D50" s="37" t="s">
        <v>91</v>
      </c>
      <c r="E50" s="33">
        <f t="shared" ref="E50:E57" si="3">SUM(F50:G50)</f>
        <v>29400000</v>
      </c>
      <c r="F50" s="38">
        <v>29400000</v>
      </c>
      <c r="G50" s="34"/>
    </row>
    <row r="51" spans="1:8" ht="12.75" customHeight="1">
      <c r="A51" s="88"/>
      <c r="B51" s="97"/>
      <c r="C51" s="36" t="s">
        <v>92</v>
      </c>
      <c r="D51" s="37" t="s">
        <v>95</v>
      </c>
      <c r="E51" s="33">
        <f t="shared" si="3"/>
        <v>20000</v>
      </c>
      <c r="F51" s="38">
        <v>20000</v>
      </c>
      <c r="G51" s="34"/>
    </row>
    <row r="52" spans="1:8" ht="13.5" customHeight="1">
      <c r="A52" s="88"/>
      <c r="B52" s="97"/>
      <c r="C52" s="36" t="s">
        <v>93</v>
      </c>
      <c r="D52" s="37" t="s">
        <v>96</v>
      </c>
      <c r="E52" s="33">
        <f t="shared" si="3"/>
        <v>110000</v>
      </c>
      <c r="F52" s="38">
        <v>110000</v>
      </c>
      <c r="G52" s="34"/>
    </row>
    <row r="53" spans="1:8" ht="15" customHeight="1">
      <c r="A53" s="88"/>
      <c r="B53" s="97"/>
      <c r="C53" s="36" t="s">
        <v>94</v>
      </c>
      <c r="D53" s="32" t="s">
        <v>97</v>
      </c>
      <c r="E53" s="33">
        <f t="shared" si="3"/>
        <v>230000</v>
      </c>
      <c r="F53" s="38">
        <v>230000</v>
      </c>
      <c r="G53" s="34"/>
    </row>
    <row r="54" spans="1:8" ht="14.25" customHeight="1">
      <c r="A54" s="88"/>
      <c r="B54" s="97"/>
      <c r="C54" s="36" t="s">
        <v>55</v>
      </c>
      <c r="D54" s="32" t="s">
        <v>35</v>
      </c>
      <c r="E54" s="33">
        <f t="shared" si="3"/>
        <v>180000</v>
      </c>
      <c r="F54" s="33">
        <v>180000</v>
      </c>
      <c r="G54" s="34"/>
    </row>
    <row r="55" spans="1:8" ht="13.5" customHeight="1">
      <c r="A55" s="88"/>
      <c r="B55" s="97"/>
      <c r="C55" s="36" t="s">
        <v>49</v>
      </c>
      <c r="D55" s="37" t="s">
        <v>25</v>
      </c>
      <c r="E55" s="33">
        <f t="shared" si="3"/>
        <v>200</v>
      </c>
      <c r="F55" s="33">
        <v>200</v>
      </c>
      <c r="G55" s="34"/>
    </row>
    <row r="56" spans="1:8" ht="14.25">
      <c r="A56" s="88"/>
      <c r="B56" s="97"/>
      <c r="C56" s="36" t="s">
        <v>88</v>
      </c>
      <c r="D56" s="37" t="s">
        <v>133</v>
      </c>
      <c r="E56" s="33">
        <f t="shared" si="3"/>
        <v>30000</v>
      </c>
      <c r="F56" s="33">
        <v>30000</v>
      </c>
      <c r="G56" s="34"/>
    </row>
    <row r="57" spans="1:8" ht="24.75" customHeight="1">
      <c r="A57" s="88"/>
      <c r="B57" s="98"/>
      <c r="C57" s="36" t="s">
        <v>116</v>
      </c>
      <c r="D57" s="32" t="s">
        <v>117</v>
      </c>
      <c r="E57" s="33">
        <f t="shared" si="3"/>
        <v>284083</v>
      </c>
      <c r="F57" s="33">
        <v>284083</v>
      </c>
      <c r="G57" s="34"/>
    </row>
    <row r="58" spans="1:8" ht="60">
      <c r="A58" s="88"/>
      <c r="B58" s="42" t="s">
        <v>75</v>
      </c>
      <c r="C58" s="42"/>
      <c r="D58" s="43" t="s">
        <v>98</v>
      </c>
      <c r="E58" s="25">
        <f>SUM(F58:G58)</f>
        <v>4160000</v>
      </c>
      <c r="F58" s="25">
        <f>SUM(F59:F67)</f>
        <v>4160000</v>
      </c>
      <c r="G58" s="26"/>
    </row>
    <row r="59" spans="1:8" ht="15" customHeight="1">
      <c r="A59" s="88"/>
      <c r="B59" s="96"/>
      <c r="C59" s="36" t="s">
        <v>90</v>
      </c>
      <c r="D59" s="37" t="s">
        <v>91</v>
      </c>
      <c r="E59" s="33">
        <f t="shared" ref="E59:E122" si="4">SUM(F59:G59)</f>
        <v>2000000</v>
      </c>
      <c r="F59" s="38">
        <v>2000000</v>
      </c>
      <c r="G59" s="34"/>
    </row>
    <row r="60" spans="1:8" ht="12" customHeight="1">
      <c r="A60" s="88"/>
      <c r="B60" s="97"/>
      <c r="C60" s="36" t="s">
        <v>92</v>
      </c>
      <c r="D60" s="37" t="s">
        <v>95</v>
      </c>
      <c r="E60" s="33">
        <f t="shared" si="4"/>
        <v>450000</v>
      </c>
      <c r="F60" s="38">
        <v>450000</v>
      </c>
      <c r="G60" s="34"/>
    </row>
    <row r="61" spans="1:8" ht="12.75" customHeight="1">
      <c r="A61" s="88"/>
      <c r="B61" s="97"/>
      <c r="C61" s="36" t="s">
        <v>93</v>
      </c>
      <c r="D61" s="37" t="s">
        <v>96</v>
      </c>
      <c r="E61" s="33">
        <f t="shared" si="4"/>
        <v>30000</v>
      </c>
      <c r="F61" s="38">
        <v>30000</v>
      </c>
      <c r="G61" s="34"/>
    </row>
    <row r="62" spans="1:8" ht="12.75" customHeight="1">
      <c r="A62" s="88"/>
      <c r="B62" s="97"/>
      <c r="C62" s="36" t="s">
        <v>94</v>
      </c>
      <c r="D62" s="32" t="s">
        <v>97</v>
      </c>
      <c r="E62" s="33">
        <f t="shared" si="4"/>
        <v>420000</v>
      </c>
      <c r="F62" s="38">
        <v>420000</v>
      </c>
      <c r="G62" s="34"/>
    </row>
    <row r="63" spans="1:8" ht="15" customHeight="1">
      <c r="A63" s="88"/>
      <c r="B63" s="97"/>
      <c r="C63" s="36" t="s">
        <v>53</v>
      </c>
      <c r="D63" s="32" t="s">
        <v>41</v>
      </c>
      <c r="E63" s="33">
        <f t="shared" si="4"/>
        <v>60000</v>
      </c>
      <c r="F63" s="38">
        <v>60000</v>
      </c>
      <c r="G63" s="34"/>
    </row>
    <row r="64" spans="1:8" ht="15" customHeight="1">
      <c r="A64" s="88"/>
      <c r="B64" s="97"/>
      <c r="C64" s="36" t="s">
        <v>54</v>
      </c>
      <c r="D64" s="32" t="s">
        <v>76</v>
      </c>
      <c r="E64" s="33">
        <f t="shared" si="4"/>
        <v>380000</v>
      </c>
      <c r="F64" s="38">
        <v>380000</v>
      </c>
      <c r="G64" s="34"/>
    </row>
    <row r="65" spans="1:9" ht="14.25">
      <c r="A65" s="88"/>
      <c r="B65" s="97"/>
      <c r="C65" s="36" t="s">
        <v>55</v>
      </c>
      <c r="D65" s="32" t="s">
        <v>35</v>
      </c>
      <c r="E65" s="33">
        <f t="shared" si="4"/>
        <v>800000</v>
      </c>
      <c r="F65" s="33">
        <v>800000</v>
      </c>
      <c r="G65" s="34"/>
    </row>
    <row r="66" spans="1:9" ht="14.25">
      <c r="A66" s="88"/>
      <c r="B66" s="97"/>
      <c r="C66" s="36" t="s">
        <v>49</v>
      </c>
      <c r="D66" s="37" t="s">
        <v>25</v>
      </c>
      <c r="E66" s="33">
        <f t="shared" si="4"/>
        <v>10000</v>
      </c>
      <c r="F66" s="33">
        <v>10000</v>
      </c>
      <c r="G66" s="34"/>
    </row>
    <row r="67" spans="1:9" ht="14.25">
      <c r="A67" s="88"/>
      <c r="B67" s="98"/>
      <c r="C67" s="36" t="s">
        <v>88</v>
      </c>
      <c r="D67" s="37" t="s">
        <v>133</v>
      </c>
      <c r="E67" s="33">
        <f t="shared" si="4"/>
        <v>10000</v>
      </c>
      <c r="F67" s="33">
        <v>10000</v>
      </c>
      <c r="G67" s="34"/>
    </row>
    <row r="68" spans="1:9" ht="28.5" customHeight="1">
      <c r="A68" s="88"/>
      <c r="B68" s="42" t="s">
        <v>14</v>
      </c>
      <c r="C68" s="42"/>
      <c r="D68" s="43" t="s">
        <v>73</v>
      </c>
      <c r="E68" s="25">
        <f t="shared" si="4"/>
        <v>928200</v>
      </c>
      <c r="F68" s="25">
        <f>SUM(F69:F72)</f>
        <v>928200</v>
      </c>
      <c r="G68" s="26"/>
    </row>
    <row r="69" spans="1:9" ht="15" customHeight="1">
      <c r="A69" s="88"/>
      <c r="B69" s="96"/>
      <c r="C69" s="36" t="s">
        <v>56</v>
      </c>
      <c r="D69" s="32" t="s">
        <v>5</v>
      </c>
      <c r="E69" s="33">
        <f t="shared" si="4"/>
        <v>250000</v>
      </c>
      <c r="F69" s="33">
        <v>250000</v>
      </c>
      <c r="G69" s="34"/>
    </row>
    <row r="70" spans="1:9" ht="12.75" customHeight="1">
      <c r="A70" s="88"/>
      <c r="B70" s="97"/>
      <c r="C70" s="39" t="s">
        <v>57</v>
      </c>
      <c r="D70" s="32" t="s">
        <v>31</v>
      </c>
      <c r="E70" s="33">
        <f t="shared" si="4"/>
        <v>555200</v>
      </c>
      <c r="F70" s="38">
        <v>555200</v>
      </c>
      <c r="G70" s="34"/>
      <c r="H70" s="4"/>
    </row>
    <row r="71" spans="1:9" ht="28.5">
      <c r="A71" s="88"/>
      <c r="B71" s="97"/>
      <c r="C71" s="39" t="s">
        <v>47</v>
      </c>
      <c r="D71" s="37" t="s">
        <v>40</v>
      </c>
      <c r="E71" s="33">
        <f t="shared" si="4"/>
        <v>120000</v>
      </c>
      <c r="F71" s="38">
        <v>120000</v>
      </c>
      <c r="G71" s="34"/>
      <c r="H71" s="4"/>
    </row>
    <row r="72" spans="1:9" ht="15" customHeight="1">
      <c r="A72" s="88"/>
      <c r="B72" s="98"/>
      <c r="C72" s="39" t="s">
        <v>134</v>
      </c>
      <c r="D72" s="32" t="s">
        <v>135</v>
      </c>
      <c r="E72" s="33">
        <f t="shared" si="4"/>
        <v>3000</v>
      </c>
      <c r="F72" s="38">
        <v>3000</v>
      </c>
      <c r="G72" s="34"/>
      <c r="H72" s="4"/>
    </row>
    <row r="73" spans="1:9" ht="30.75" customHeight="1">
      <c r="A73" s="88"/>
      <c r="B73" s="42" t="s">
        <v>15</v>
      </c>
      <c r="C73" s="42"/>
      <c r="D73" s="43" t="s">
        <v>16</v>
      </c>
      <c r="E73" s="25">
        <f t="shared" si="4"/>
        <v>32491318</v>
      </c>
      <c r="F73" s="25">
        <f>SUM(F74:F75)</f>
        <v>32491318</v>
      </c>
      <c r="G73" s="26"/>
      <c r="H73" s="4"/>
    </row>
    <row r="74" spans="1:9" ht="14.25">
      <c r="A74" s="88"/>
      <c r="B74" s="97"/>
      <c r="C74" s="36" t="s">
        <v>58</v>
      </c>
      <c r="D74" s="32" t="s">
        <v>29</v>
      </c>
      <c r="E74" s="33">
        <f t="shared" si="4"/>
        <v>28491318</v>
      </c>
      <c r="F74" s="33">
        <v>28491318</v>
      </c>
      <c r="G74" s="34"/>
    </row>
    <row r="75" spans="1:9" ht="15" thickBot="1">
      <c r="A75" s="88"/>
      <c r="B75" s="97"/>
      <c r="C75" s="35" t="s">
        <v>59</v>
      </c>
      <c r="D75" s="44" t="s">
        <v>30</v>
      </c>
      <c r="E75" s="40">
        <f t="shared" si="4"/>
        <v>4000000</v>
      </c>
      <c r="F75" s="45">
        <v>4000000</v>
      </c>
      <c r="G75" s="57"/>
    </row>
    <row r="76" spans="1:9" ht="15.75" thickBot="1">
      <c r="A76" s="72" t="s">
        <v>99</v>
      </c>
      <c r="B76" s="68"/>
      <c r="C76" s="60"/>
      <c r="D76" s="73" t="s">
        <v>100</v>
      </c>
      <c r="E76" s="66">
        <f t="shared" si="4"/>
        <v>17914257</v>
      </c>
      <c r="F76" s="66">
        <f>SUM(F77+F79)</f>
        <v>17914257</v>
      </c>
      <c r="G76" s="67"/>
    </row>
    <row r="77" spans="1:9" ht="28.5" customHeight="1">
      <c r="A77" s="101"/>
      <c r="B77" s="42" t="s">
        <v>101</v>
      </c>
      <c r="C77" s="39"/>
      <c r="D77" s="43" t="s">
        <v>102</v>
      </c>
      <c r="E77" s="25">
        <f t="shared" si="4"/>
        <v>17705170</v>
      </c>
      <c r="F77" s="25">
        <f>SUM(F78)</f>
        <v>17705170</v>
      </c>
      <c r="G77" s="26"/>
    </row>
    <row r="78" spans="1:9" ht="15">
      <c r="A78" s="101"/>
      <c r="B78" s="10"/>
      <c r="C78" s="36" t="s">
        <v>105</v>
      </c>
      <c r="D78" s="46" t="s">
        <v>106</v>
      </c>
      <c r="E78" s="33">
        <f t="shared" si="4"/>
        <v>17705170</v>
      </c>
      <c r="F78" s="45">
        <v>17705170</v>
      </c>
      <c r="G78" s="34"/>
    </row>
    <row r="79" spans="1:9" ht="15">
      <c r="A79" s="101"/>
      <c r="B79" s="27" t="s">
        <v>103</v>
      </c>
      <c r="C79" s="36"/>
      <c r="D79" s="28" t="s">
        <v>104</v>
      </c>
      <c r="E79" s="29">
        <f t="shared" si="4"/>
        <v>209087</v>
      </c>
      <c r="F79" s="29">
        <f>SUM(F80)</f>
        <v>209087</v>
      </c>
      <c r="G79" s="30"/>
      <c r="I79" s="4"/>
    </row>
    <row r="80" spans="1:9" ht="15.75" thickBot="1">
      <c r="A80" s="101"/>
      <c r="B80" s="10"/>
      <c r="C80" s="31" t="s">
        <v>105</v>
      </c>
      <c r="D80" s="70" t="s">
        <v>106</v>
      </c>
      <c r="E80" s="40">
        <f t="shared" si="4"/>
        <v>209087</v>
      </c>
      <c r="F80" s="40">
        <v>209087</v>
      </c>
      <c r="G80" s="57"/>
      <c r="I80" s="4"/>
    </row>
    <row r="81" spans="1:9" ht="15.75" thickBot="1">
      <c r="A81" s="71" t="s">
        <v>17</v>
      </c>
      <c r="B81" s="60"/>
      <c r="C81" s="60"/>
      <c r="D81" s="65" t="s">
        <v>24</v>
      </c>
      <c r="E81" s="66">
        <f>SUM(E82+E87+E91+E95+E98+E100)</f>
        <v>4365615</v>
      </c>
      <c r="F81" s="66">
        <f>SUM(F82+F91+F95+F98+F100+F87)</f>
        <v>3858136</v>
      </c>
      <c r="G81" s="67">
        <f>SUM(G82)</f>
        <v>507479</v>
      </c>
      <c r="I81" s="4"/>
    </row>
    <row r="82" spans="1:9" s="4" customFormat="1" ht="15">
      <c r="A82" s="88"/>
      <c r="B82" s="42" t="s">
        <v>18</v>
      </c>
      <c r="C82" s="42"/>
      <c r="D82" s="43" t="s">
        <v>4</v>
      </c>
      <c r="E82" s="25">
        <f>SUM(E83:E86)</f>
        <v>538499</v>
      </c>
      <c r="F82" s="25">
        <f>SUM(F83:F84)</f>
        <v>31020</v>
      </c>
      <c r="G82" s="26">
        <f>SUM(G83:G86)</f>
        <v>507479</v>
      </c>
      <c r="H82"/>
    </row>
    <row r="83" spans="1:9" s="4" customFormat="1" ht="57">
      <c r="A83" s="88"/>
      <c r="B83" s="96"/>
      <c r="C83" s="36" t="s">
        <v>45</v>
      </c>
      <c r="D83" s="32" t="s">
        <v>42</v>
      </c>
      <c r="E83" s="33">
        <f t="shared" si="4"/>
        <v>21520</v>
      </c>
      <c r="F83" s="33">
        <v>21520</v>
      </c>
      <c r="G83" s="34"/>
      <c r="H83"/>
      <c r="I83"/>
    </row>
    <row r="84" spans="1:9" s="4" customFormat="1" ht="15" customHeight="1">
      <c r="A84" s="88"/>
      <c r="B84" s="97"/>
      <c r="C84" s="36" t="s">
        <v>46</v>
      </c>
      <c r="D84" s="32" t="s">
        <v>28</v>
      </c>
      <c r="E84" s="33">
        <f t="shared" si="4"/>
        <v>9500</v>
      </c>
      <c r="F84" s="33">
        <v>9500</v>
      </c>
      <c r="G84" s="34"/>
      <c r="H84"/>
      <c r="I84"/>
    </row>
    <row r="85" spans="1:9" s="4" customFormat="1" ht="60" customHeight="1">
      <c r="A85" s="99"/>
      <c r="B85" s="98"/>
      <c r="C85" s="39" t="s">
        <v>161</v>
      </c>
      <c r="D85" s="37" t="s">
        <v>160</v>
      </c>
      <c r="E85" s="38">
        <f t="shared" si="4"/>
        <v>177479</v>
      </c>
      <c r="F85" s="38"/>
      <c r="G85" s="47">
        <v>177479</v>
      </c>
      <c r="H85" s="1"/>
      <c r="I85"/>
    </row>
    <row r="86" spans="1:9" s="4" customFormat="1" ht="57.75" customHeight="1">
      <c r="A86" s="95"/>
      <c r="B86" s="12"/>
      <c r="C86" s="39" t="s">
        <v>179</v>
      </c>
      <c r="D86" s="37" t="s">
        <v>180</v>
      </c>
      <c r="E86" s="38">
        <f t="shared" si="4"/>
        <v>330000</v>
      </c>
      <c r="F86" s="38"/>
      <c r="G86" s="47">
        <v>330000</v>
      </c>
      <c r="H86"/>
      <c r="I86"/>
    </row>
    <row r="87" spans="1:9" ht="15">
      <c r="A87" s="88"/>
      <c r="B87" s="27" t="s">
        <v>172</v>
      </c>
      <c r="C87" s="42"/>
      <c r="D87" s="43" t="s">
        <v>173</v>
      </c>
      <c r="E87" s="25">
        <f>SUM(E88:E90)</f>
        <v>1239166</v>
      </c>
      <c r="F87" s="25">
        <f>SUM(F88:F90)</f>
        <v>1239166</v>
      </c>
      <c r="G87" s="26"/>
    </row>
    <row r="88" spans="1:9" ht="15" customHeight="1">
      <c r="A88" s="88"/>
      <c r="B88" s="96"/>
      <c r="C88" s="39" t="s">
        <v>60</v>
      </c>
      <c r="D88" s="48" t="s">
        <v>32</v>
      </c>
      <c r="E88" s="33">
        <f t="shared" si="4"/>
        <v>1237291</v>
      </c>
      <c r="F88" s="40">
        <v>1237291</v>
      </c>
      <c r="G88" s="34"/>
    </row>
    <row r="89" spans="1:9" ht="15.75" customHeight="1">
      <c r="A89" s="88"/>
      <c r="B89" s="97"/>
      <c r="C89" s="36" t="s">
        <v>52</v>
      </c>
      <c r="D89" s="37" t="s">
        <v>27</v>
      </c>
      <c r="E89" s="33">
        <f t="shared" si="4"/>
        <v>175</v>
      </c>
      <c r="F89" s="40">
        <v>175</v>
      </c>
      <c r="G89" s="34"/>
    </row>
    <row r="90" spans="1:9" ht="14.25" customHeight="1">
      <c r="A90" s="88"/>
      <c r="B90" s="98"/>
      <c r="C90" s="36" t="s">
        <v>46</v>
      </c>
      <c r="D90" s="32" t="s">
        <v>28</v>
      </c>
      <c r="E90" s="33">
        <f t="shared" si="4"/>
        <v>1700</v>
      </c>
      <c r="F90" s="33">
        <v>1700</v>
      </c>
      <c r="G90" s="34"/>
    </row>
    <row r="91" spans="1:9" ht="15">
      <c r="A91" s="88"/>
      <c r="B91" s="42" t="s">
        <v>119</v>
      </c>
      <c r="C91" s="42"/>
      <c r="D91" s="43" t="s">
        <v>118</v>
      </c>
      <c r="E91" s="25">
        <f t="shared" si="4"/>
        <v>17400</v>
      </c>
      <c r="F91" s="25">
        <f>SUM(F92:F94)</f>
        <v>17400</v>
      </c>
      <c r="G91" s="26"/>
    </row>
    <row r="92" spans="1:9" ht="57">
      <c r="A92" s="88"/>
      <c r="B92" s="96"/>
      <c r="C92" s="36" t="s">
        <v>45</v>
      </c>
      <c r="D92" s="32" t="s">
        <v>42</v>
      </c>
      <c r="E92" s="33">
        <f t="shared" si="4"/>
        <v>13700</v>
      </c>
      <c r="F92" s="33">
        <v>13700</v>
      </c>
      <c r="G92" s="34"/>
    </row>
    <row r="93" spans="1:9" ht="14.25" customHeight="1">
      <c r="A93" s="88"/>
      <c r="B93" s="97"/>
      <c r="C93" s="36" t="s">
        <v>52</v>
      </c>
      <c r="D93" s="37" t="s">
        <v>27</v>
      </c>
      <c r="E93" s="33">
        <f t="shared" si="4"/>
        <v>600</v>
      </c>
      <c r="F93" s="40">
        <v>600</v>
      </c>
      <c r="G93" s="34"/>
    </row>
    <row r="94" spans="1:9" ht="14.25" customHeight="1">
      <c r="A94" s="88"/>
      <c r="B94" s="97"/>
      <c r="C94" s="36" t="s">
        <v>46</v>
      </c>
      <c r="D94" s="32" t="s">
        <v>28</v>
      </c>
      <c r="E94" s="33">
        <f t="shared" si="4"/>
        <v>3100</v>
      </c>
      <c r="F94" s="40">
        <v>3100</v>
      </c>
      <c r="G94" s="34"/>
    </row>
    <row r="95" spans="1:9" ht="15" customHeight="1">
      <c r="A95" s="88"/>
      <c r="B95" s="27" t="s">
        <v>142</v>
      </c>
      <c r="C95" s="42"/>
      <c r="D95" s="43" t="s">
        <v>143</v>
      </c>
      <c r="E95" s="25">
        <f t="shared" si="4"/>
        <v>8120</v>
      </c>
      <c r="F95" s="25">
        <f>SUM(F96:F97)</f>
        <v>8120</v>
      </c>
      <c r="G95" s="26"/>
    </row>
    <row r="96" spans="1:9" ht="15" customHeight="1">
      <c r="A96" s="88"/>
      <c r="B96" s="96"/>
      <c r="C96" s="39" t="s">
        <v>60</v>
      </c>
      <c r="D96" s="48" t="s">
        <v>32</v>
      </c>
      <c r="E96" s="33">
        <f t="shared" si="4"/>
        <v>8000</v>
      </c>
      <c r="F96" s="40">
        <v>8000</v>
      </c>
      <c r="G96" s="34"/>
    </row>
    <row r="97" spans="1:256" ht="14.25" customHeight="1">
      <c r="A97" s="88"/>
      <c r="B97" s="97"/>
      <c r="C97" s="36" t="s">
        <v>46</v>
      </c>
      <c r="D97" s="32" t="s">
        <v>28</v>
      </c>
      <c r="E97" s="33">
        <f>SUM(F97:G97)</f>
        <v>120</v>
      </c>
      <c r="F97" s="40">
        <v>120</v>
      </c>
      <c r="G97" s="34"/>
    </row>
    <row r="98" spans="1:256" ht="14.25" customHeight="1">
      <c r="A98" s="88"/>
      <c r="B98" s="49" t="s">
        <v>129</v>
      </c>
      <c r="C98" s="42"/>
      <c r="D98" s="28" t="s">
        <v>184</v>
      </c>
      <c r="E98" s="29">
        <f t="shared" si="4"/>
        <v>104000</v>
      </c>
      <c r="F98" s="29">
        <f>SUM(F99)</f>
        <v>104000</v>
      </c>
      <c r="G98" s="34"/>
    </row>
    <row r="99" spans="1:256" ht="15" customHeight="1">
      <c r="A99" s="88"/>
      <c r="B99" s="49"/>
      <c r="C99" s="39" t="s">
        <v>60</v>
      </c>
      <c r="D99" s="32" t="s">
        <v>32</v>
      </c>
      <c r="E99" s="33">
        <f t="shared" si="4"/>
        <v>104000</v>
      </c>
      <c r="F99" s="33">
        <v>104000</v>
      </c>
      <c r="G99" s="34"/>
    </row>
    <row r="100" spans="1:256" ht="15" customHeight="1">
      <c r="A100" s="88"/>
      <c r="B100" s="42" t="s">
        <v>125</v>
      </c>
      <c r="C100" s="42"/>
      <c r="D100" s="43" t="s">
        <v>2</v>
      </c>
      <c r="E100" s="25">
        <f>SUM(F100:G100)</f>
        <v>2458430</v>
      </c>
      <c r="F100" s="25">
        <f>SUM(F101+F102)</f>
        <v>2458430</v>
      </c>
      <c r="G100" s="26"/>
    </row>
    <row r="101" spans="1:256" ht="57">
      <c r="A101" s="88"/>
      <c r="B101" s="90"/>
      <c r="C101" s="36" t="s">
        <v>156</v>
      </c>
      <c r="D101" s="32" t="s">
        <v>183</v>
      </c>
      <c r="E101" s="33">
        <f>SUM(F101:G101)</f>
        <v>2156035</v>
      </c>
      <c r="F101" s="33">
        <v>2156035</v>
      </c>
      <c r="G101" s="34"/>
      <c r="H101" s="23"/>
      <c r="I101" s="5"/>
    </row>
    <row r="102" spans="1:256" ht="58.5" customHeight="1" thickBot="1">
      <c r="A102" s="88"/>
      <c r="B102" s="91"/>
      <c r="C102" s="31" t="s">
        <v>136</v>
      </c>
      <c r="D102" s="56" t="s">
        <v>160</v>
      </c>
      <c r="E102" s="40">
        <f>SUM(F102:G102)</f>
        <v>302395</v>
      </c>
      <c r="F102" s="40">
        <v>302395</v>
      </c>
      <c r="G102" s="57"/>
      <c r="H102" s="5"/>
      <c r="I102" s="5"/>
    </row>
    <row r="103" spans="1:256" ht="15" customHeight="1" thickBot="1">
      <c r="A103" s="58" t="s">
        <v>141</v>
      </c>
      <c r="B103" s="59"/>
      <c r="C103" s="60"/>
      <c r="D103" s="61" t="s">
        <v>150</v>
      </c>
      <c r="E103" s="69">
        <f t="shared" si="4"/>
        <v>20000</v>
      </c>
      <c r="F103" s="69">
        <f>SUM(F105)</f>
        <v>20000</v>
      </c>
      <c r="G103" s="67"/>
    </row>
    <row r="104" spans="1:256" ht="15" customHeight="1">
      <c r="A104" s="88"/>
      <c r="B104" s="49" t="s">
        <v>144</v>
      </c>
      <c r="C104" s="42"/>
      <c r="D104" s="43" t="s">
        <v>145</v>
      </c>
      <c r="E104" s="25">
        <f t="shared" si="4"/>
        <v>20000</v>
      </c>
      <c r="F104" s="25">
        <f>SUM(F105)</f>
        <v>20000</v>
      </c>
      <c r="G104" s="47"/>
    </row>
    <row r="105" spans="1:256" ht="57.75" thickBot="1">
      <c r="A105" s="88"/>
      <c r="B105" s="35"/>
      <c r="C105" s="31" t="s">
        <v>45</v>
      </c>
      <c r="D105" s="44" t="s">
        <v>42</v>
      </c>
      <c r="E105" s="40">
        <f t="shared" si="4"/>
        <v>20000</v>
      </c>
      <c r="F105" s="45">
        <v>20000</v>
      </c>
      <c r="G105" s="57"/>
    </row>
    <row r="106" spans="1:256" ht="18.75" customHeight="1" thickBot="1">
      <c r="A106" s="58" t="s">
        <v>61</v>
      </c>
      <c r="B106" s="68"/>
      <c r="C106" s="68"/>
      <c r="D106" s="65" t="s">
        <v>70</v>
      </c>
      <c r="E106" s="66">
        <f t="shared" si="4"/>
        <v>7756952</v>
      </c>
      <c r="F106" s="66">
        <f>SUM(F107+F110+F113+F117+F121+F115+F124)</f>
        <v>7756952</v>
      </c>
      <c r="G106" s="67"/>
    </row>
    <row r="107" spans="1:256" ht="44.25" customHeight="1">
      <c r="A107" s="88"/>
      <c r="B107" s="42" t="s">
        <v>74</v>
      </c>
      <c r="C107" s="42"/>
      <c r="D107" s="43" t="s">
        <v>185</v>
      </c>
      <c r="E107" s="25">
        <f t="shared" si="4"/>
        <v>6118000</v>
      </c>
      <c r="F107" s="25">
        <f>SUM(F108+F109)</f>
        <v>6118000</v>
      </c>
      <c r="G107" s="26"/>
    </row>
    <row r="108" spans="1:256" ht="42.75">
      <c r="A108" s="88"/>
      <c r="B108" s="96"/>
      <c r="C108" s="36" t="s">
        <v>77</v>
      </c>
      <c r="D108" s="32" t="s">
        <v>78</v>
      </c>
      <c r="E108" s="33">
        <f t="shared" si="4"/>
        <v>6118000</v>
      </c>
      <c r="F108" s="33">
        <v>6118000</v>
      </c>
      <c r="G108" s="34"/>
      <c r="IV108" s="9">
        <f>SUM(A108:IU108)</f>
        <v>12236000</v>
      </c>
    </row>
    <row r="109" spans="1:256" ht="42.75">
      <c r="A109" s="88"/>
      <c r="B109" s="98"/>
      <c r="C109" s="36" t="s">
        <v>66</v>
      </c>
      <c r="D109" s="32" t="s">
        <v>163</v>
      </c>
      <c r="E109" s="33">
        <f>SUM(F109:G109)</f>
        <v>0</v>
      </c>
      <c r="F109" s="33"/>
      <c r="G109" s="34"/>
      <c r="IV109" s="9"/>
    </row>
    <row r="110" spans="1:256" ht="59.25" customHeight="1">
      <c r="A110" s="88"/>
      <c r="B110" s="27" t="s">
        <v>110</v>
      </c>
      <c r="C110" s="27"/>
      <c r="D110" s="28" t="s">
        <v>164</v>
      </c>
      <c r="E110" s="29">
        <f t="shared" si="4"/>
        <v>47600</v>
      </c>
      <c r="F110" s="29">
        <f>SUM(F111:F112)</f>
        <v>47600</v>
      </c>
      <c r="G110" s="30"/>
      <c r="H110" s="5"/>
    </row>
    <row r="111" spans="1:256" ht="42.75">
      <c r="A111" s="88"/>
      <c r="B111" s="96"/>
      <c r="C111" s="36" t="s">
        <v>77</v>
      </c>
      <c r="D111" s="32" t="s">
        <v>78</v>
      </c>
      <c r="E111" s="33">
        <f t="shared" si="4"/>
        <v>8300</v>
      </c>
      <c r="F111" s="33">
        <v>8300</v>
      </c>
      <c r="G111" s="34"/>
      <c r="H111" s="5"/>
    </row>
    <row r="112" spans="1:256" ht="28.5">
      <c r="A112" s="88"/>
      <c r="B112" s="98"/>
      <c r="C112" s="36" t="s">
        <v>108</v>
      </c>
      <c r="D112" s="32" t="s">
        <v>109</v>
      </c>
      <c r="E112" s="33">
        <f t="shared" si="4"/>
        <v>39300</v>
      </c>
      <c r="F112" s="33">
        <v>39300</v>
      </c>
      <c r="G112" s="34"/>
      <c r="H112" s="5"/>
    </row>
    <row r="113" spans="1:9" ht="32.25" customHeight="1">
      <c r="A113" s="88"/>
      <c r="B113" s="27" t="s">
        <v>107</v>
      </c>
      <c r="C113" s="27"/>
      <c r="D113" s="28" t="s">
        <v>114</v>
      </c>
      <c r="E113" s="29">
        <f t="shared" si="4"/>
        <v>360000</v>
      </c>
      <c r="F113" s="29">
        <f>SUM(F114:F114)</f>
        <v>360000</v>
      </c>
      <c r="G113" s="30"/>
      <c r="H113" s="5"/>
    </row>
    <row r="114" spans="1:9" ht="28.5">
      <c r="A114" s="88"/>
      <c r="B114" s="42"/>
      <c r="C114" s="36" t="s">
        <v>108</v>
      </c>
      <c r="D114" s="32" t="s">
        <v>109</v>
      </c>
      <c r="E114" s="33">
        <f t="shared" si="4"/>
        <v>360000</v>
      </c>
      <c r="F114" s="33">
        <v>360000</v>
      </c>
      <c r="G114" s="34"/>
      <c r="H114" s="5"/>
    </row>
    <row r="115" spans="1:9" ht="16.5" customHeight="1">
      <c r="A115" s="88"/>
      <c r="B115" s="27" t="s">
        <v>152</v>
      </c>
      <c r="C115" s="27"/>
      <c r="D115" s="28" t="s">
        <v>153</v>
      </c>
      <c r="E115" s="29">
        <f>SUM(F115:G115)</f>
        <v>383000</v>
      </c>
      <c r="F115" s="29">
        <f>SUM(F116:F116)</f>
        <v>383000</v>
      </c>
      <c r="G115" s="30"/>
      <c r="H115" s="5"/>
    </row>
    <row r="116" spans="1:9" ht="28.5">
      <c r="A116" s="88"/>
      <c r="B116" s="42"/>
      <c r="C116" s="36" t="s">
        <v>108</v>
      </c>
      <c r="D116" s="32" t="s">
        <v>109</v>
      </c>
      <c r="E116" s="33">
        <f>SUM(F116:G116)</f>
        <v>383000</v>
      </c>
      <c r="F116" s="33">
        <v>383000</v>
      </c>
      <c r="G116" s="34"/>
      <c r="H116" s="5"/>
    </row>
    <row r="117" spans="1:9" ht="15">
      <c r="A117" s="88"/>
      <c r="B117" s="42" t="s">
        <v>62</v>
      </c>
      <c r="C117" s="42"/>
      <c r="D117" s="43" t="s">
        <v>43</v>
      </c>
      <c r="E117" s="25">
        <f t="shared" si="4"/>
        <v>356600</v>
      </c>
      <c r="F117" s="25">
        <f>SUM(F118:F120)</f>
        <v>356600</v>
      </c>
      <c r="G117" s="26"/>
      <c r="H117" s="5"/>
    </row>
    <row r="118" spans="1:9" ht="14.25" customHeight="1">
      <c r="A118" s="88"/>
      <c r="B118" s="96"/>
      <c r="C118" s="36" t="s">
        <v>52</v>
      </c>
      <c r="D118" s="37" t="s">
        <v>27</v>
      </c>
      <c r="E118" s="33">
        <f t="shared" si="4"/>
        <v>100</v>
      </c>
      <c r="F118" s="40">
        <v>100</v>
      </c>
      <c r="G118" s="34"/>
      <c r="H118" s="5"/>
    </row>
    <row r="119" spans="1:9" ht="14.25" customHeight="1">
      <c r="A119" s="88"/>
      <c r="B119" s="97"/>
      <c r="C119" s="36" t="s">
        <v>46</v>
      </c>
      <c r="D119" s="32" t="s">
        <v>28</v>
      </c>
      <c r="E119" s="33">
        <f t="shared" si="4"/>
        <v>500</v>
      </c>
      <c r="F119" s="40">
        <v>500</v>
      </c>
      <c r="G119" s="34"/>
      <c r="H119" s="5"/>
    </row>
    <row r="120" spans="1:9" ht="28.5">
      <c r="A120" s="99"/>
      <c r="B120" s="98"/>
      <c r="C120" s="36" t="s">
        <v>108</v>
      </c>
      <c r="D120" s="32" t="s">
        <v>109</v>
      </c>
      <c r="E120" s="33">
        <f t="shared" si="4"/>
        <v>356000</v>
      </c>
      <c r="F120" s="33">
        <v>356000</v>
      </c>
      <c r="G120" s="34"/>
      <c r="H120" s="5"/>
      <c r="I120" s="5"/>
    </row>
    <row r="121" spans="1:9" s="5" customFormat="1" ht="15">
      <c r="A121" s="95"/>
      <c r="B121" s="49" t="s">
        <v>63</v>
      </c>
      <c r="C121" s="42"/>
      <c r="D121" s="43" t="s">
        <v>19</v>
      </c>
      <c r="E121" s="25">
        <f t="shared" si="4"/>
        <v>95800</v>
      </c>
      <c r="F121" s="25">
        <f>SUM(F122+F123)</f>
        <v>95800</v>
      </c>
      <c r="G121" s="26"/>
    </row>
    <row r="122" spans="1:9" s="5" customFormat="1" ht="14.25" customHeight="1">
      <c r="A122" s="88"/>
      <c r="B122" s="90"/>
      <c r="C122" s="36" t="s">
        <v>60</v>
      </c>
      <c r="D122" s="32" t="s">
        <v>32</v>
      </c>
      <c r="E122" s="33">
        <f t="shared" si="4"/>
        <v>17000</v>
      </c>
      <c r="F122" s="33">
        <v>17000</v>
      </c>
      <c r="G122" s="34"/>
    </row>
    <row r="123" spans="1:9" s="5" customFormat="1" ht="42.75">
      <c r="A123" s="88"/>
      <c r="B123" s="100"/>
      <c r="C123" s="36" t="s">
        <v>77</v>
      </c>
      <c r="D123" s="32" t="s">
        <v>78</v>
      </c>
      <c r="E123" s="33">
        <f t="shared" ref="E123" si="5">SUM(F123:G123)</f>
        <v>78800</v>
      </c>
      <c r="F123" s="33">
        <v>78800</v>
      </c>
      <c r="G123" s="34"/>
      <c r="H123"/>
    </row>
    <row r="124" spans="1:9" s="5" customFormat="1" ht="15">
      <c r="A124" s="88"/>
      <c r="B124" s="50" t="s">
        <v>111</v>
      </c>
      <c r="C124" s="27"/>
      <c r="D124" s="28" t="s">
        <v>2</v>
      </c>
      <c r="E124" s="29">
        <f>SUM(F124:G124)</f>
        <v>395952</v>
      </c>
      <c r="F124" s="29">
        <f>SUM(F125:F127)</f>
        <v>395952</v>
      </c>
      <c r="G124" s="30"/>
    </row>
    <row r="125" spans="1:9" ht="54.75" customHeight="1">
      <c r="A125" s="88"/>
      <c r="B125" s="90"/>
      <c r="C125" s="36" t="s">
        <v>156</v>
      </c>
      <c r="D125" s="32" t="s">
        <v>160</v>
      </c>
      <c r="E125" s="33">
        <f>SUM(F125:G125)</f>
        <v>178459</v>
      </c>
      <c r="F125" s="33">
        <v>178459</v>
      </c>
      <c r="G125" s="34"/>
      <c r="H125" s="23"/>
      <c r="I125" s="5"/>
    </row>
    <row r="126" spans="1:9" ht="54.75" customHeight="1">
      <c r="A126" s="88"/>
      <c r="B126" s="91"/>
      <c r="C126" s="39" t="s">
        <v>136</v>
      </c>
      <c r="D126" s="37" t="s">
        <v>160</v>
      </c>
      <c r="E126" s="38">
        <f>SUM(F126:G126)</f>
        <v>31493</v>
      </c>
      <c r="F126" s="38">
        <v>31493</v>
      </c>
      <c r="G126" s="47"/>
      <c r="H126" s="5"/>
      <c r="I126" s="5"/>
    </row>
    <row r="127" spans="1:9" ht="29.25" customHeight="1" thickBot="1">
      <c r="A127" s="88"/>
      <c r="B127" s="100"/>
      <c r="C127" s="36" t="s">
        <v>108</v>
      </c>
      <c r="D127" s="32" t="s">
        <v>109</v>
      </c>
      <c r="E127" s="33">
        <f>SUM(F127:G127)</f>
        <v>186000</v>
      </c>
      <c r="F127" s="33">
        <v>186000</v>
      </c>
      <c r="G127" s="34"/>
      <c r="H127" s="5"/>
      <c r="I127" s="5"/>
    </row>
    <row r="128" spans="1:9" s="5" customFormat="1" ht="15.75" customHeight="1">
      <c r="A128" s="55" t="s">
        <v>157</v>
      </c>
      <c r="B128" s="50"/>
      <c r="C128" s="36"/>
      <c r="D128" s="51" t="s">
        <v>159</v>
      </c>
      <c r="E128" s="52">
        <f>E129+E133</f>
        <v>296833</v>
      </c>
      <c r="F128" s="52">
        <f>F133+F129</f>
        <v>296833</v>
      </c>
      <c r="G128" s="34"/>
      <c r="H128"/>
    </row>
    <row r="129" spans="1:9" s="5" customFormat="1" ht="15" customHeight="1">
      <c r="A129" s="95"/>
      <c r="B129" s="50" t="s">
        <v>170</v>
      </c>
      <c r="C129" s="27"/>
      <c r="D129" s="28" t="s">
        <v>171</v>
      </c>
      <c r="E129" s="29">
        <f>SUM(F129:G129)</f>
        <v>59530</v>
      </c>
      <c r="F129" s="29">
        <f>SUM(F130:F132)</f>
        <v>59530</v>
      </c>
      <c r="G129" s="30"/>
    </row>
    <row r="130" spans="1:9" ht="15.75" customHeight="1">
      <c r="A130" s="88"/>
      <c r="B130" s="96"/>
      <c r="C130" s="39" t="s">
        <v>60</v>
      </c>
      <c r="D130" s="48" t="s">
        <v>32</v>
      </c>
      <c r="E130" s="33">
        <f>SUM(F130:G130)</f>
        <v>59400</v>
      </c>
      <c r="F130" s="40">
        <v>59400</v>
      </c>
      <c r="G130" s="34"/>
    </row>
    <row r="131" spans="1:9" ht="15" customHeight="1">
      <c r="A131" s="88"/>
      <c r="B131" s="97"/>
      <c r="C131" s="36" t="s">
        <v>52</v>
      </c>
      <c r="D131" s="37" t="s">
        <v>27</v>
      </c>
      <c r="E131" s="33">
        <f>SUM(F131:G131)</f>
        <v>20</v>
      </c>
      <c r="F131" s="40">
        <v>20</v>
      </c>
      <c r="G131" s="34"/>
      <c r="H131" s="5"/>
    </row>
    <row r="132" spans="1:9" ht="15" customHeight="1">
      <c r="A132" s="88"/>
      <c r="B132" s="98"/>
      <c r="C132" s="36" t="s">
        <v>46</v>
      </c>
      <c r="D132" s="32" t="s">
        <v>28</v>
      </c>
      <c r="E132" s="33">
        <f>SUM(F132:G132)</f>
        <v>110</v>
      </c>
      <c r="F132" s="40">
        <v>110</v>
      </c>
      <c r="G132" s="34"/>
      <c r="H132" s="5"/>
    </row>
    <row r="133" spans="1:9" s="5" customFormat="1" ht="17.25" customHeight="1">
      <c r="A133" s="88"/>
      <c r="B133" s="50" t="s">
        <v>158</v>
      </c>
      <c r="C133" s="27"/>
      <c r="D133" s="28" t="s">
        <v>2</v>
      </c>
      <c r="E133" s="29">
        <f t="shared" ref="E133:E153" si="6">SUM(F133:G133)</f>
        <v>237303</v>
      </c>
      <c r="F133" s="29">
        <f>SUM(F134:F135)</f>
        <v>237303</v>
      </c>
      <c r="G133" s="30"/>
    </row>
    <row r="134" spans="1:9" ht="57">
      <c r="A134" s="88"/>
      <c r="B134" s="90"/>
      <c r="C134" s="36" t="s">
        <v>156</v>
      </c>
      <c r="D134" s="32" t="s">
        <v>160</v>
      </c>
      <c r="E134" s="33">
        <f t="shared" si="6"/>
        <v>225371</v>
      </c>
      <c r="F134" s="33">
        <v>225371</v>
      </c>
      <c r="G134" s="34"/>
      <c r="H134" s="23"/>
      <c r="I134" s="5"/>
    </row>
    <row r="135" spans="1:9" ht="62.25" customHeight="1" thickBot="1">
      <c r="A135" s="88"/>
      <c r="B135" s="91"/>
      <c r="C135" s="31" t="s">
        <v>136</v>
      </c>
      <c r="D135" s="56" t="s">
        <v>160</v>
      </c>
      <c r="E135" s="40">
        <f t="shared" si="6"/>
        <v>11932</v>
      </c>
      <c r="F135" s="40">
        <v>11932</v>
      </c>
      <c r="G135" s="57"/>
      <c r="H135" s="5"/>
      <c r="I135" s="5"/>
    </row>
    <row r="136" spans="1:9" s="5" customFormat="1" ht="15.75" thickBot="1">
      <c r="A136" s="58" t="s">
        <v>140</v>
      </c>
      <c r="B136" s="59"/>
      <c r="C136" s="60"/>
      <c r="D136" s="61" t="s">
        <v>151</v>
      </c>
      <c r="E136" s="62">
        <f t="shared" si="6"/>
        <v>100</v>
      </c>
      <c r="F136" s="62">
        <f>SUM(F137)</f>
        <v>100</v>
      </c>
      <c r="G136" s="63"/>
      <c r="H136"/>
    </row>
    <row r="137" spans="1:9" s="5" customFormat="1" ht="15.75" customHeight="1">
      <c r="A137" s="88"/>
      <c r="B137" s="49" t="s">
        <v>146</v>
      </c>
      <c r="C137" s="42"/>
      <c r="D137" s="43" t="s">
        <v>147</v>
      </c>
      <c r="E137" s="25">
        <f t="shared" si="6"/>
        <v>100</v>
      </c>
      <c r="F137" s="25">
        <f>SUM(F138)</f>
        <v>100</v>
      </c>
      <c r="G137" s="26"/>
    </row>
    <row r="138" spans="1:9" s="5" customFormat="1" ht="18.75" customHeight="1" thickBot="1">
      <c r="A138" s="88"/>
      <c r="B138" s="64"/>
      <c r="C138" s="31" t="s">
        <v>46</v>
      </c>
      <c r="D138" s="56" t="s">
        <v>28</v>
      </c>
      <c r="E138" s="40">
        <f t="shared" si="6"/>
        <v>100</v>
      </c>
      <c r="F138" s="40">
        <v>100</v>
      </c>
      <c r="G138" s="57"/>
      <c r="H138"/>
    </row>
    <row r="139" spans="1:9" s="5" customFormat="1" ht="18" customHeight="1" thickBot="1">
      <c r="A139" s="58" t="s">
        <v>71</v>
      </c>
      <c r="B139" s="60"/>
      <c r="C139" s="60"/>
      <c r="D139" s="65" t="s">
        <v>72</v>
      </c>
      <c r="E139" s="66">
        <f t="shared" si="6"/>
        <v>22001826</v>
      </c>
      <c r="F139" s="66">
        <f>SUM(F140+F142)</f>
        <v>9000000</v>
      </c>
      <c r="G139" s="67">
        <f>SUM(G140)</f>
        <v>13001826</v>
      </c>
      <c r="H139"/>
    </row>
    <row r="140" spans="1:9" s="5" customFormat="1" ht="17.25" customHeight="1">
      <c r="A140" s="88"/>
      <c r="B140" s="42" t="s">
        <v>148</v>
      </c>
      <c r="C140" s="42"/>
      <c r="D140" s="43" t="s">
        <v>149</v>
      </c>
      <c r="E140" s="25">
        <f t="shared" si="6"/>
        <v>13001826</v>
      </c>
      <c r="F140" s="25"/>
      <c r="G140" s="26">
        <f>SUM(G141:G141)</f>
        <v>13001826</v>
      </c>
      <c r="H140"/>
    </row>
    <row r="141" spans="1:9" s="5" customFormat="1" ht="55.5" customHeight="1">
      <c r="A141" s="88"/>
      <c r="B141" s="35"/>
      <c r="C141" s="36" t="s">
        <v>161</v>
      </c>
      <c r="D141" s="32" t="s">
        <v>160</v>
      </c>
      <c r="E141" s="33">
        <f t="shared" si="6"/>
        <v>13001826</v>
      </c>
      <c r="F141" s="33"/>
      <c r="G141" s="34">
        <v>13001826</v>
      </c>
      <c r="H141" s="1"/>
    </row>
    <row r="142" spans="1:9" s="5" customFormat="1" ht="30" customHeight="1">
      <c r="A142" s="88"/>
      <c r="B142" s="27" t="s">
        <v>154</v>
      </c>
      <c r="C142" s="27"/>
      <c r="D142" s="28" t="s">
        <v>155</v>
      </c>
      <c r="E142" s="29">
        <f>SUM(F142:G142)</f>
        <v>9000000</v>
      </c>
      <c r="F142" s="29">
        <f>SUM(F143:F143)</f>
        <v>9000000</v>
      </c>
      <c r="G142" s="30">
        <f>SUM(G143)</f>
        <v>0</v>
      </c>
      <c r="H142"/>
    </row>
    <row r="143" spans="1:9" ht="13.5" customHeight="1" thickBot="1">
      <c r="A143" s="88"/>
      <c r="B143" s="35"/>
      <c r="C143" s="31" t="s">
        <v>49</v>
      </c>
      <c r="D143" s="56" t="s">
        <v>25</v>
      </c>
      <c r="E143" s="40">
        <f>SUM(F143:G143)</f>
        <v>9000000</v>
      </c>
      <c r="F143" s="40">
        <v>9000000</v>
      </c>
      <c r="G143" s="57"/>
      <c r="H143" s="5"/>
    </row>
    <row r="144" spans="1:9" ht="20.25" customHeight="1" thickBot="1">
      <c r="A144" s="58" t="s">
        <v>137</v>
      </c>
      <c r="B144" s="60"/>
      <c r="C144" s="60"/>
      <c r="D144" s="65" t="s">
        <v>138</v>
      </c>
      <c r="E144" s="66">
        <f t="shared" si="6"/>
        <v>3752929</v>
      </c>
      <c r="F144" s="66"/>
      <c r="G144" s="67">
        <f>SUM(G145)</f>
        <v>3752929</v>
      </c>
      <c r="I144" s="5"/>
    </row>
    <row r="145" spans="1:9" ht="15">
      <c r="A145" s="88"/>
      <c r="B145" s="42" t="s">
        <v>139</v>
      </c>
      <c r="C145" s="42"/>
      <c r="D145" s="43" t="s">
        <v>2</v>
      </c>
      <c r="E145" s="25">
        <f t="shared" si="6"/>
        <v>3752929</v>
      </c>
      <c r="F145" s="25"/>
      <c r="G145" s="26">
        <f>SUM(G146)</f>
        <v>3752929</v>
      </c>
      <c r="I145" s="5"/>
    </row>
    <row r="146" spans="1:9" ht="59.25" customHeight="1" thickBot="1">
      <c r="A146" s="88"/>
      <c r="B146" s="31"/>
      <c r="C146" s="35" t="s">
        <v>161</v>
      </c>
      <c r="D146" s="56" t="s">
        <v>160</v>
      </c>
      <c r="E146" s="40">
        <f t="shared" si="6"/>
        <v>3752929</v>
      </c>
      <c r="F146" s="45"/>
      <c r="G146" s="57">
        <v>3752929</v>
      </c>
      <c r="I146" s="1"/>
    </row>
    <row r="147" spans="1:9" ht="17.25" customHeight="1" thickBot="1">
      <c r="A147" s="58" t="s">
        <v>176</v>
      </c>
      <c r="B147" s="60"/>
      <c r="C147" s="60"/>
      <c r="D147" s="65" t="s">
        <v>186</v>
      </c>
      <c r="E147" s="66">
        <f t="shared" si="6"/>
        <v>3500000</v>
      </c>
      <c r="F147" s="66">
        <f>SUM(F148)</f>
        <v>3480000</v>
      </c>
      <c r="G147" s="67">
        <f>SUM(G148)</f>
        <v>20000</v>
      </c>
      <c r="I147" s="5"/>
    </row>
    <row r="148" spans="1:9" ht="15">
      <c r="A148" s="88"/>
      <c r="B148" s="42" t="s">
        <v>177</v>
      </c>
      <c r="C148" s="42"/>
      <c r="D148" s="43" t="s">
        <v>178</v>
      </c>
      <c r="E148" s="25">
        <f t="shared" si="6"/>
        <v>3500000</v>
      </c>
      <c r="F148" s="25">
        <f>SUM(F149:F153)</f>
        <v>3480000</v>
      </c>
      <c r="G148" s="26">
        <f>SUM(G149:G153)</f>
        <v>20000</v>
      </c>
      <c r="I148" s="5"/>
    </row>
    <row r="149" spans="1:9" ht="57">
      <c r="A149" s="88"/>
      <c r="B149" s="90"/>
      <c r="C149" s="36" t="s">
        <v>45</v>
      </c>
      <c r="D149" s="37" t="s">
        <v>42</v>
      </c>
      <c r="E149" s="33">
        <f t="shared" si="6"/>
        <v>217800</v>
      </c>
      <c r="F149" s="38">
        <v>217800</v>
      </c>
      <c r="G149" s="34"/>
    </row>
    <row r="150" spans="1:9" ht="12.75" customHeight="1">
      <c r="A150" s="88"/>
      <c r="B150" s="91"/>
      <c r="C150" s="39" t="s">
        <v>60</v>
      </c>
      <c r="D150" s="48" t="s">
        <v>32</v>
      </c>
      <c r="E150" s="33">
        <f t="shared" si="6"/>
        <v>3257200</v>
      </c>
      <c r="F150" s="40">
        <v>3257200</v>
      </c>
      <c r="G150" s="34"/>
    </row>
    <row r="151" spans="1:9" ht="14.25">
      <c r="A151" s="88"/>
      <c r="B151" s="91"/>
      <c r="C151" s="39" t="s">
        <v>174</v>
      </c>
      <c r="D151" s="48" t="s">
        <v>175</v>
      </c>
      <c r="E151" s="33">
        <f t="shared" si="6"/>
        <v>20000</v>
      </c>
      <c r="F151" s="40"/>
      <c r="G151" s="34">
        <v>20000</v>
      </c>
    </row>
    <row r="152" spans="1:9" ht="14.25" customHeight="1">
      <c r="A152" s="88"/>
      <c r="B152" s="91"/>
      <c r="C152" s="36" t="s">
        <v>52</v>
      </c>
      <c r="D152" s="37" t="s">
        <v>27</v>
      </c>
      <c r="E152" s="33">
        <f t="shared" si="6"/>
        <v>4500</v>
      </c>
      <c r="F152" s="40">
        <v>4500</v>
      </c>
      <c r="G152" s="34"/>
      <c r="H152" s="5"/>
    </row>
    <row r="153" spans="1:9" ht="15.75" customHeight="1" thickBot="1">
      <c r="A153" s="89"/>
      <c r="B153" s="92"/>
      <c r="C153" s="36" t="s">
        <v>46</v>
      </c>
      <c r="D153" s="32" t="s">
        <v>28</v>
      </c>
      <c r="E153" s="33">
        <f t="shared" si="6"/>
        <v>500</v>
      </c>
      <c r="F153" s="40">
        <v>500</v>
      </c>
      <c r="G153" s="34"/>
      <c r="H153" s="5"/>
    </row>
    <row r="154" spans="1:9" ht="26.25" customHeight="1" thickBot="1">
      <c r="A154" s="93" t="s">
        <v>6</v>
      </c>
      <c r="B154" s="94"/>
      <c r="C154" s="94"/>
      <c r="D154" s="94"/>
      <c r="E154" s="53">
        <f>SUM(E144+E139+E136+E128+E106+E103+E81+E76+E45+E42+E39+E32+E29+E19+E16+E13+E10+E147)</f>
        <v>134045653</v>
      </c>
      <c r="F154" s="53">
        <f>SUM(F10+F13+F16+F19+F32+F39+F42+F45+F76+F81+F103+F106+F128+F136+F139+F144+F29+F147)</f>
        <v>113903419</v>
      </c>
      <c r="G154" s="54">
        <f>SUM(G10+G16+G19+G32+G39+G42+G45+G76+G81+G106+G136+G139+G144+G147)</f>
        <v>20142234</v>
      </c>
    </row>
    <row r="155" spans="1:9" ht="22.5" customHeight="1">
      <c r="A155" s="24"/>
      <c r="B155" s="24"/>
      <c r="C155" s="24"/>
      <c r="D155" s="24"/>
      <c r="E155" s="84" t="s">
        <v>188</v>
      </c>
      <c r="F155" s="84"/>
      <c r="G155" s="84"/>
    </row>
    <row r="156" spans="1:9" ht="23.1" customHeight="1">
      <c r="A156" s="24"/>
      <c r="B156" s="24"/>
      <c r="C156" s="24"/>
      <c r="D156" s="24"/>
      <c r="E156" s="85"/>
      <c r="F156" s="85"/>
      <c r="G156" s="85"/>
      <c r="H156" s="1">
        <f>E31+E112+E114+E116+E120+E127</f>
        <v>1345300</v>
      </c>
    </row>
    <row r="157" spans="1:9" ht="29.25" customHeight="1">
      <c r="D157" s="14"/>
      <c r="E157" s="86" t="s">
        <v>189</v>
      </c>
      <c r="F157" s="87"/>
      <c r="G157" s="87"/>
      <c r="H157" s="87"/>
    </row>
    <row r="158" spans="1:9" ht="47.25" hidden="1" customHeight="1"/>
    <row r="159" spans="1:9" ht="30.75" customHeight="1">
      <c r="F159" s="1"/>
      <c r="G159" s="1"/>
    </row>
    <row r="160" spans="1:9" ht="20.100000000000001" customHeight="1"/>
    <row r="161" spans="1:7" ht="20.100000000000001" customHeight="1"/>
    <row r="162" spans="1:7" ht="20.100000000000001" customHeight="1">
      <c r="A162" s="2"/>
      <c r="B162" s="2"/>
      <c r="C162" s="2"/>
      <c r="D162" s="2"/>
      <c r="E162" s="3"/>
      <c r="F162" s="3"/>
      <c r="G162" s="3"/>
    </row>
    <row r="163" spans="1:7" ht="20.100000000000001" customHeight="1">
      <c r="A163" s="2"/>
      <c r="B163" s="2"/>
      <c r="C163" s="2"/>
      <c r="D163" s="2"/>
      <c r="E163" s="3"/>
      <c r="F163" s="3"/>
      <c r="G163" s="3"/>
    </row>
    <row r="164" spans="1:7" ht="20.100000000000001" customHeight="1">
      <c r="A164" s="2"/>
      <c r="B164" s="2"/>
      <c r="C164" s="2"/>
      <c r="D164" s="2"/>
      <c r="E164" s="3"/>
      <c r="F164" s="3"/>
      <c r="G164" s="3"/>
    </row>
    <row r="165" spans="1:7" ht="20.100000000000001" customHeight="1">
      <c r="A165" s="2"/>
      <c r="B165" s="2"/>
      <c r="C165" s="2"/>
      <c r="D165" s="2"/>
      <c r="E165" s="3"/>
      <c r="F165" s="3"/>
      <c r="G165" s="3"/>
    </row>
    <row r="166" spans="1:7" ht="20.100000000000001" customHeight="1">
      <c r="A166" s="2"/>
      <c r="B166" s="2"/>
      <c r="C166" s="2"/>
      <c r="D166" s="2"/>
      <c r="E166" s="3"/>
      <c r="F166" s="3"/>
      <c r="G166" s="3"/>
    </row>
    <row r="167" spans="1:7" ht="20.100000000000001" customHeight="1">
      <c r="A167" s="2"/>
      <c r="B167" s="2"/>
      <c r="C167" s="2"/>
      <c r="D167" s="2"/>
      <c r="E167" s="3"/>
      <c r="F167" s="3"/>
      <c r="G167" s="3"/>
    </row>
    <row r="168" spans="1:7" ht="20.100000000000001" customHeight="1">
      <c r="A168" s="2"/>
      <c r="B168" s="2"/>
      <c r="C168" s="2"/>
      <c r="D168" s="2"/>
      <c r="E168" s="3"/>
      <c r="F168" s="3"/>
      <c r="G168" s="3"/>
    </row>
    <row r="169" spans="1:7" ht="35.25" customHeight="1">
      <c r="A169" s="2"/>
      <c r="B169" s="2"/>
      <c r="C169" s="2"/>
      <c r="D169" s="2"/>
      <c r="E169" s="3"/>
      <c r="F169" s="3"/>
      <c r="G169" s="3"/>
    </row>
    <row r="170" spans="1:7" ht="45.75" customHeight="1">
      <c r="A170" s="2"/>
      <c r="B170" s="2"/>
      <c r="C170" s="2"/>
      <c r="D170" s="2"/>
      <c r="E170" s="3"/>
      <c r="F170" s="3"/>
      <c r="G170" s="3"/>
    </row>
    <row r="171" spans="1:7" ht="22.5" customHeight="1">
      <c r="A171" s="2"/>
      <c r="B171" s="2"/>
      <c r="C171" s="2"/>
      <c r="D171" s="2"/>
      <c r="E171" s="3"/>
      <c r="F171" s="3"/>
      <c r="G171" s="3"/>
    </row>
    <row r="172" spans="1:7">
      <c r="A172" s="2"/>
      <c r="B172" s="2"/>
      <c r="C172" s="2"/>
      <c r="D172" s="2"/>
      <c r="E172" s="3"/>
      <c r="F172" s="3"/>
      <c r="G172" s="3"/>
    </row>
    <row r="173" spans="1:7">
      <c r="A173" s="2"/>
      <c r="B173" s="2"/>
      <c r="C173" s="2"/>
      <c r="D173" s="2"/>
      <c r="E173" s="3"/>
      <c r="F173" s="3"/>
      <c r="G173" s="3"/>
    </row>
    <row r="174" spans="1:7" ht="14.25" customHeight="1">
      <c r="A174" s="2"/>
      <c r="B174" s="2"/>
      <c r="C174" s="2"/>
      <c r="D174" s="2"/>
      <c r="E174" s="3"/>
      <c r="F174" s="3"/>
      <c r="G174" s="3"/>
    </row>
    <row r="175" spans="1:7">
      <c r="A175" s="2"/>
      <c r="B175" s="2"/>
      <c r="C175" s="2"/>
      <c r="D175" s="2"/>
      <c r="E175" s="3"/>
      <c r="F175" s="3"/>
      <c r="G175" s="3"/>
    </row>
    <row r="176" spans="1:7">
      <c r="A176" s="2"/>
      <c r="B176" s="2"/>
      <c r="C176" s="2"/>
      <c r="D176" s="2"/>
      <c r="E176" s="3"/>
      <c r="F176" s="3"/>
      <c r="G176" s="3"/>
    </row>
    <row r="177" spans="1:7" ht="15" customHeight="1">
      <c r="A177" s="2"/>
      <c r="B177" s="2"/>
      <c r="C177" s="2"/>
      <c r="D177" s="2"/>
      <c r="E177" s="3"/>
      <c r="F177" s="3"/>
      <c r="G177" s="3"/>
    </row>
    <row r="178" spans="1:7">
      <c r="A178" s="2"/>
      <c r="B178" s="2"/>
      <c r="C178" s="2"/>
      <c r="D178" s="2"/>
      <c r="E178" s="3"/>
      <c r="F178" s="3"/>
      <c r="G178" s="3"/>
    </row>
    <row r="179" spans="1:7">
      <c r="A179" s="2"/>
      <c r="B179" s="2"/>
      <c r="C179" s="2"/>
      <c r="D179" s="2"/>
      <c r="E179" s="3"/>
      <c r="F179" s="3"/>
      <c r="G179" s="3"/>
    </row>
    <row r="180" spans="1:7">
      <c r="A180" s="2"/>
      <c r="B180" s="2"/>
      <c r="C180" s="2"/>
      <c r="D180" s="2"/>
      <c r="E180" s="3"/>
      <c r="F180" s="3"/>
      <c r="G180" s="3"/>
    </row>
    <row r="181" spans="1:7">
      <c r="A181" s="2"/>
      <c r="B181" s="2"/>
      <c r="C181" s="2"/>
      <c r="D181" s="2"/>
      <c r="E181" s="3"/>
      <c r="F181" s="3"/>
      <c r="G181" s="3"/>
    </row>
    <row r="182" spans="1:7">
      <c r="A182" s="2"/>
      <c r="B182" s="2"/>
      <c r="C182" s="2"/>
      <c r="D182" s="2"/>
      <c r="E182" s="3"/>
      <c r="F182" s="3"/>
      <c r="G182" s="3"/>
    </row>
    <row r="183" spans="1:7">
      <c r="A183" s="2"/>
      <c r="B183" s="2"/>
      <c r="C183" s="2"/>
      <c r="D183" s="2"/>
      <c r="E183" s="3"/>
      <c r="F183" s="3"/>
      <c r="G183" s="3"/>
    </row>
    <row r="184" spans="1:7">
      <c r="A184" s="2"/>
      <c r="B184" s="2"/>
      <c r="C184" s="2"/>
      <c r="D184" s="2"/>
      <c r="E184" s="3"/>
      <c r="F184" s="3"/>
      <c r="G184" s="3"/>
    </row>
    <row r="185" spans="1:7">
      <c r="A185" s="2"/>
      <c r="B185" s="2"/>
      <c r="C185" s="2"/>
      <c r="D185" s="2"/>
      <c r="E185" s="3"/>
      <c r="F185" s="3"/>
      <c r="G185" s="3"/>
    </row>
    <row r="186" spans="1:7">
      <c r="A186" s="2"/>
      <c r="B186" s="2"/>
      <c r="C186" s="2"/>
      <c r="D186" s="2"/>
      <c r="E186" s="3"/>
      <c r="F186" s="3"/>
      <c r="G186" s="3"/>
    </row>
    <row r="187" spans="1:7">
      <c r="A187" s="2"/>
      <c r="B187" s="2"/>
      <c r="C187" s="2"/>
      <c r="D187" s="2"/>
      <c r="E187" s="3"/>
      <c r="F187" s="3"/>
      <c r="G187" s="3"/>
    </row>
    <row r="188" spans="1:7">
      <c r="A188" s="2"/>
      <c r="B188" s="2"/>
      <c r="C188" s="2"/>
      <c r="D188" s="2"/>
      <c r="E188" s="3"/>
      <c r="F188" s="3"/>
      <c r="G188" s="3"/>
    </row>
    <row r="189" spans="1:7">
      <c r="A189" s="2"/>
      <c r="B189" s="2"/>
      <c r="C189" s="2"/>
      <c r="D189" s="2"/>
      <c r="E189" s="3"/>
      <c r="F189" s="3"/>
      <c r="G189" s="3"/>
    </row>
    <row r="190" spans="1:7">
      <c r="A190" s="2"/>
      <c r="B190" s="2"/>
      <c r="C190" s="2"/>
      <c r="D190" s="2"/>
      <c r="E190" s="3"/>
      <c r="F190" s="3"/>
      <c r="G190" s="3"/>
    </row>
    <row r="191" spans="1:7">
      <c r="A191" s="2"/>
      <c r="B191" s="2"/>
      <c r="C191" s="2"/>
      <c r="D191" s="2"/>
      <c r="E191" s="3"/>
      <c r="F191" s="3"/>
      <c r="G191" s="3"/>
    </row>
    <row r="192" spans="1:7">
      <c r="A192" s="2"/>
      <c r="B192" s="2"/>
      <c r="C192" s="2"/>
      <c r="D192" s="2"/>
      <c r="E192" s="3"/>
      <c r="F192" s="3"/>
      <c r="G192" s="3"/>
    </row>
    <row r="193" spans="1:7">
      <c r="A193" s="2"/>
      <c r="B193" s="2"/>
      <c r="C193" s="2"/>
      <c r="D193" s="2"/>
      <c r="E193" s="3"/>
      <c r="F193" s="3"/>
      <c r="G193" s="3"/>
    </row>
    <row r="194" spans="1:7">
      <c r="A194" s="2"/>
      <c r="B194" s="2"/>
      <c r="C194" s="2"/>
      <c r="D194" s="2"/>
      <c r="E194" s="3"/>
      <c r="F194" s="3"/>
      <c r="G194" s="3"/>
    </row>
    <row r="195" spans="1:7">
      <c r="A195" s="2"/>
      <c r="B195" s="2"/>
      <c r="C195" s="2"/>
      <c r="D195" s="2"/>
      <c r="E195" s="3"/>
      <c r="F195" s="3"/>
      <c r="G195" s="3"/>
    </row>
    <row r="196" spans="1:7">
      <c r="A196" s="2"/>
      <c r="B196" s="2"/>
      <c r="C196" s="2"/>
      <c r="D196" s="2"/>
      <c r="E196" s="3"/>
      <c r="F196" s="3"/>
      <c r="G196" s="3"/>
    </row>
    <row r="197" spans="1:7">
      <c r="A197" s="2"/>
      <c r="B197" s="2"/>
      <c r="C197" s="2"/>
      <c r="D197" s="2"/>
      <c r="E197" s="3"/>
      <c r="F197" s="3"/>
      <c r="G197" s="3"/>
    </row>
    <row r="198" spans="1:7">
      <c r="A198" s="2"/>
      <c r="B198" s="2"/>
      <c r="C198" s="2"/>
      <c r="D198" s="2"/>
      <c r="E198" s="3"/>
      <c r="F198" s="3"/>
      <c r="G198" s="3"/>
    </row>
    <row r="199" spans="1:7">
      <c r="A199" s="2"/>
      <c r="B199" s="2"/>
      <c r="C199" s="2"/>
      <c r="D199" s="2"/>
      <c r="E199" s="3"/>
      <c r="F199" s="3"/>
      <c r="G199" s="3"/>
    </row>
    <row r="200" spans="1:7">
      <c r="A200" s="2"/>
      <c r="B200" s="2"/>
      <c r="C200" s="2"/>
      <c r="D200" s="2"/>
      <c r="E200" s="3"/>
      <c r="F200" s="3"/>
      <c r="G200" s="3"/>
    </row>
    <row r="201" spans="1:7">
      <c r="A201" s="2"/>
      <c r="B201" s="2"/>
      <c r="C201" s="2"/>
      <c r="D201" s="2"/>
      <c r="E201" s="3"/>
      <c r="F201" s="3"/>
      <c r="G201" s="3"/>
    </row>
    <row r="202" spans="1:7">
      <c r="A202" s="2"/>
      <c r="B202" s="2"/>
      <c r="C202" s="2"/>
      <c r="D202" s="2"/>
      <c r="E202" s="3"/>
      <c r="F202" s="3"/>
      <c r="G202" s="3"/>
    </row>
    <row r="203" spans="1:7">
      <c r="A203" s="2"/>
      <c r="B203" s="2"/>
      <c r="C203" s="2"/>
      <c r="D203" s="2"/>
      <c r="E203" s="3"/>
      <c r="F203" s="3"/>
      <c r="G203" s="3"/>
    </row>
    <row r="204" spans="1:7">
      <c r="A204" s="2"/>
      <c r="B204" s="2"/>
      <c r="C204" s="2"/>
      <c r="D204" s="2"/>
      <c r="E204" s="3"/>
      <c r="F204" s="3"/>
      <c r="G204" s="3"/>
    </row>
    <row r="205" spans="1:7">
      <c r="A205" s="2"/>
      <c r="B205" s="2"/>
      <c r="C205" s="2"/>
      <c r="D205" s="2"/>
      <c r="E205" s="3"/>
      <c r="F205" s="3"/>
      <c r="G205" s="3"/>
    </row>
    <row r="206" spans="1:7">
      <c r="A206" s="2"/>
      <c r="B206" s="2"/>
      <c r="C206" s="2"/>
      <c r="D206" s="2"/>
      <c r="E206" s="3"/>
      <c r="F206" s="3"/>
      <c r="G206" s="3"/>
    </row>
    <row r="207" spans="1:7">
      <c r="A207" s="2"/>
      <c r="B207" s="2"/>
      <c r="C207" s="2"/>
      <c r="D207" s="2"/>
      <c r="E207" s="3"/>
      <c r="F207" s="3"/>
      <c r="G207" s="3"/>
    </row>
    <row r="208" spans="1:7">
      <c r="A208" s="2"/>
      <c r="B208" s="2"/>
      <c r="C208" s="2"/>
      <c r="D208" s="2"/>
      <c r="E208" s="3"/>
      <c r="F208" s="3"/>
      <c r="G208" s="3"/>
    </row>
    <row r="209" spans="1:7">
      <c r="A209" s="2"/>
      <c r="B209" s="2"/>
      <c r="C209" s="2"/>
      <c r="D209" s="2"/>
      <c r="E209" s="3"/>
      <c r="F209" s="3"/>
      <c r="G209" s="3"/>
    </row>
    <row r="210" spans="1:7">
      <c r="A210" s="2"/>
      <c r="B210" s="2"/>
      <c r="C210" s="2"/>
      <c r="D210" s="2"/>
      <c r="E210" s="3"/>
      <c r="F210" s="3"/>
      <c r="G210" s="3"/>
    </row>
    <row r="211" spans="1:7">
      <c r="A211" s="2"/>
      <c r="B211" s="2"/>
      <c r="C211" s="2"/>
      <c r="D211" s="2"/>
      <c r="E211" s="3"/>
      <c r="F211" s="3"/>
      <c r="G211" s="3"/>
    </row>
    <row r="212" spans="1:7">
      <c r="A212" s="2"/>
      <c r="B212" s="2"/>
      <c r="C212" s="2"/>
      <c r="D212" s="2"/>
      <c r="E212" s="3"/>
      <c r="F212" s="3"/>
      <c r="G212" s="3"/>
    </row>
    <row r="213" spans="1:7">
      <c r="A213" s="2"/>
      <c r="B213" s="2"/>
      <c r="C213" s="2"/>
      <c r="D213" s="2"/>
      <c r="E213" s="3"/>
      <c r="F213" s="3"/>
      <c r="G213" s="3"/>
    </row>
    <row r="214" spans="1:7">
      <c r="A214" s="2"/>
      <c r="B214" s="2"/>
      <c r="C214" s="2"/>
      <c r="D214" s="2"/>
      <c r="E214" s="3"/>
      <c r="F214" s="3"/>
      <c r="G214" s="3"/>
    </row>
    <row r="215" spans="1:7">
      <c r="A215" s="2"/>
      <c r="B215" s="2"/>
      <c r="C215" s="2"/>
      <c r="D215" s="2"/>
      <c r="E215" s="3"/>
      <c r="F215" s="3"/>
      <c r="G215" s="3"/>
    </row>
    <row r="216" spans="1:7">
      <c r="A216" s="2"/>
      <c r="B216" s="2"/>
      <c r="C216" s="2"/>
      <c r="D216" s="2"/>
      <c r="E216" s="3"/>
      <c r="F216" s="3"/>
      <c r="G216" s="3"/>
    </row>
    <row r="217" spans="1:7">
      <c r="A217" s="2"/>
      <c r="B217" s="2"/>
      <c r="C217" s="2"/>
      <c r="D217" s="2"/>
      <c r="E217" s="3"/>
      <c r="F217" s="3"/>
      <c r="G217" s="3"/>
    </row>
    <row r="218" spans="1:7">
      <c r="A218" s="2"/>
      <c r="B218" s="2"/>
      <c r="C218" s="2"/>
      <c r="D218" s="2"/>
      <c r="E218" s="3"/>
      <c r="F218" s="3"/>
      <c r="G218" s="3"/>
    </row>
    <row r="219" spans="1:7">
      <c r="A219" s="2"/>
      <c r="B219" s="2"/>
      <c r="C219" s="2"/>
      <c r="D219" s="2"/>
      <c r="E219" s="3"/>
      <c r="F219" s="3"/>
      <c r="G219" s="3"/>
    </row>
    <row r="220" spans="1:7">
      <c r="A220" s="2"/>
      <c r="B220" s="2"/>
      <c r="C220" s="2"/>
      <c r="D220" s="2"/>
      <c r="E220" s="3"/>
      <c r="F220" s="3"/>
      <c r="G220" s="3"/>
    </row>
    <row r="221" spans="1:7">
      <c r="A221" s="2"/>
      <c r="B221" s="2"/>
      <c r="C221" s="2"/>
      <c r="D221" s="2"/>
      <c r="E221" s="3"/>
      <c r="F221" s="3"/>
      <c r="G221" s="3"/>
    </row>
    <row r="222" spans="1:7">
      <c r="A222" s="2"/>
      <c r="B222" s="2"/>
      <c r="C222" s="2"/>
      <c r="D222" s="2"/>
      <c r="E222" s="3"/>
      <c r="F222" s="3"/>
      <c r="G222" s="3"/>
    </row>
    <row r="223" spans="1:7">
      <c r="A223" s="2"/>
      <c r="B223" s="2"/>
      <c r="C223" s="2"/>
      <c r="D223" s="2"/>
      <c r="E223" s="3"/>
      <c r="F223" s="3"/>
      <c r="G223" s="3"/>
    </row>
    <row r="224" spans="1:7">
      <c r="A224" s="2"/>
      <c r="B224" s="2"/>
      <c r="C224" s="2"/>
      <c r="D224" s="2"/>
      <c r="E224" s="3"/>
      <c r="F224" s="3"/>
      <c r="G224" s="3"/>
    </row>
    <row r="225" spans="1:7">
      <c r="A225" s="2"/>
      <c r="B225" s="2"/>
      <c r="C225" s="2"/>
      <c r="D225" s="2"/>
      <c r="E225" s="3"/>
      <c r="F225" s="3"/>
      <c r="G225" s="3"/>
    </row>
    <row r="226" spans="1:7">
      <c r="A226" s="2"/>
      <c r="B226" s="2"/>
      <c r="C226" s="2"/>
      <c r="D226" s="2"/>
      <c r="E226" s="3"/>
      <c r="F226" s="3"/>
      <c r="G226" s="3"/>
    </row>
    <row r="227" spans="1:7">
      <c r="A227" s="2"/>
      <c r="B227" s="2"/>
      <c r="C227" s="2"/>
      <c r="D227" s="2"/>
      <c r="E227" s="3"/>
      <c r="F227" s="3"/>
      <c r="G227" s="3"/>
    </row>
    <row r="228" spans="1:7">
      <c r="A228" s="2"/>
      <c r="B228" s="2"/>
      <c r="C228" s="2"/>
      <c r="D228" s="2"/>
      <c r="E228" s="3"/>
      <c r="F228" s="3"/>
      <c r="G228" s="3"/>
    </row>
    <row r="229" spans="1:7">
      <c r="A229" s="2"/>
      <c r="B229" s="2"/>
      <c r="C229" s="2"/>
      <c r="D229" s="2"/>
      <c r="E229" s="3"/>
      <c r="F229" s="3"/>
      <c r="G229" s="3"/>
    </row>
    <row r="230" spans="1:7">
      <c r="A230" s="2"/>
      <c r="B230" s="2"/>
      <c r="C230" s="2"/>
      <c r="D230" s="2"/>
      <c r="E230" s="3"/>
      <c r="F230" s="3"/>
      <c r="G230" s="3"/>
    </row>
    <row r="231" spans="1:7">
      <c r="A231" s="2"/>
      <c r="B231" s="2"/>
      <c r="C231" s="2"/>
      <c r="D231" s="2"/>
      <c r="E231" s="3"/>
      <c r="F231" s="3"/>
      <c r="G231" s="3"/>
    </row>
    <row r="232" spans="1:7">
      <c r="E232" s="1"/>
      <c r="F232" s="1"/>
      <c r="G232" s="1"/>
    </row>
    <row r="233" spans="1:7">
      <c r="E233" s="1"/>
      <c r="F233" s="1"/>
      <c r="G233" s="1"/>
    </row>
    <row r="234" spans="1:7">
      <c r="E234" s="1"/>
      <c r="F234" s="1"/>
      <c r="G234" s="1"/>
    </row>
    <row r="235" spans="1:7">
      <c r="E235" s="1"/>
      <c r="F235" s="1"/>
      <c r="G235" s="1"/>
    </row>
    <row r="236" spans="1:7">
      <c r="E236" s="1"/>
      <c r="F236" s="1"/>
      <c r="G236" s="1"/>
    </row>
    <row r="237" spans="1:7">
      <c r="E237" s="1"/>
      <c r="F237" s="1"/>
      <c r="G237" s="1"/>
    </row>
    <row r="238" spans="1:7">
      <c r="E238" s="1"/>
      <c r="F238" s="1"/>
      <c r="G238" s="1"/>
    </row>
    <row r="239" spans="1:7">
      <c r="E239" s="1"/>
      <c r="F239" s="1"/>
      <c r="G239" s="1"/>
    </row>
    <row r="240" spans="1:7">
      <c r="E240" s="1"/>
      <c r="F240" s="1"/>
      <c r="G240" s="1"/>
    </row>
    <row r="241" spans="5:7">
      <c r="E241" s="1"/>
      <c r="F241" s="1"/>
      <c r="G241" s="1"/>
    </row>
    <row r="242" spans="5:7">
      <c r="E242" s="1"/>
      <c r="F242" s="1"/>
      <c r="G242" s="1"/>
    </row>
    <row r="243" spans="5:7">
      <c r="E243" s="1"/>
      <c r="F243" s="1"/>
      <c r="G243" s="1"/>
    </row>
    <row r="244" spans="5:7">
      <c r="E244" s="1"/>
      <c r="F244" s="1"/>
      <c r="G244" s="1"/>
    </row>
    <row r="245" spans="5:7">
      <c r="E245" s="1"/>
      <c r="F245" s="1"/>
      <c r="G245" s="1"/>
    </row>
    <row r="246" spans="5:7">
      <c r="E246" s="1"/>
      <c r="F246" s="1"/>
      <c r="G246" s="1"/>
    </row>
    <row r="247" spans="5:7">
      <c r="E247" s="1"/>
      <c r="F247" s="1"/>
      <c r="G247" s="1"/>
    </row>
    <row r="248" spans="5:7">
      <c r="E248" s="1"/>
      <c r="F248" s="1"/>
      <c r="G248" s="1"/>
    </row>
    <row r="249" spans="5:7">
      <c r="E249" s="1"/>
      <c r="F249" s="1"/>
      <c r="G249" s="1"/>
    </row>
    <row r="250" spans="5:7">
      <c r="E250" s="1"/>
      <c r="F250" s="1"/>
      <c r="G250" s="1"/>
    </row>
    <row r="251" spans="5:7">
      <c r="E251" s="1"/>
      <c r="F251" s="1"/>
      <c r="G251" s="1"/>
    </row>
    <row r="252" spans="5:7">
      <c r="E252" s="1"/>
      <c r="F252" s="1"/>
      <c r="G252" s="1"/>
    </row>
    <row r="253" spans="5:7">
      <c r="E253" s="1"/>
      <c r="F253" s="1"/>
      <c r="G253" s="1"/>
    </row>
    <row r="254" spans="5:7">
      <c r="E254" s="1"/>
      <c r="F254" s="1"/>
      <c r="G254" s="1"/>
    </row>
    <row r="255" spans="5:7">
      <c r="E255" s="1"/>
      <c r="F255" s="1"/>
      <c r="G255" s="1"/>
    </row>
    <row r="256" spans="5:7">
      <c r="E256" s="1"/>
      <c r="F256" s="1"/>
      <c r="G256" s="1"/>
    </row>
    <row r="257" spans="5:7">
      <c r="E257" s="1"/>
      <c r="F257" s="1"/>
      <c r="G257" s="1"/>
    </row>
    <row r="258" spans="5:7">
      <c r="E258" s="1"/>
      <c r="F258" s="1"/>
      <c r="G258" s="1"/>
    </row>
    <row r="259" spans="5:7">
      <c r="E259" s="1"/>
      <c r="F259" s="1"/>
      <c r="G259" s="1"/>
    </row>
    <row r="260" spans="5:7">
      <c r="E260" s="1"/>
      <c r="F260" s="1"/>
      <c r="G260" s="1"/>
    </row>
    <row r="261" spans="5:7">
      <c r="E261" s="1"/>
      <c r="F261" s="1"/>
      <c r="G261" s="1"/>
    </row>
    <row r="262" spans="5:7">
      <c r="E262" s="1"/>
      <c r="F262" s="1"/>
      <c r="G262" s="1"/>
    </row>
    <row r="263" spans="5:7">
      <c r="E263" s="1"/>
      <c r="F263" s="1"/>
      <c r="G263" s="1"/>
    </row>
    <row r="264" spans="5:7">
      <c r="E264" s="1"/>
      <c r="F264" s="1"/>
      <c r="G264" s="1"/>
    </row>
    <row r="265" spans="5:7">
      <c r="E265" s="1"/>
      <c r="F265" s="1"/>
      <c r="G265" s="1"/>
    </row>
    <row r="266" spans="5:7">
      <c r="E266" s="1"/>
      <c r="F266" s="1"/>
      <c r="G266" s="1"/>
    </row>
    <row r="267" spans="5:7">
      <c r="E267" s="1"/>
      <c r="F267" s="1"/>
      <c r="G267" s="1"/>
    </row>
    <row r="268" spans="5:7">
      <c r="E268" s="1"/>
      <c r="F268" s="1"/>
      <c r="G268" s="1"/>
    </row>
    <row r="269" spans="5:7">
      <c r="E269" s="1"/>
      <c r="F269" s="1"/>
      <c r="G269" s="1"/>
    </row>
    <row r="270" spans="5:7">
      <c r="E270" s="1"/>
      <c r="F270" s="1"/>
      <c r="G270" s="1"/>
    </row>
    <row r="271" spans="5:7">
      <c r="E271" s="1"/>
      <c r="F271" s="1"/>
      <c r="G271" s="1"/>
    </row>
    <row r="272" spans="5:7">
      <c r="E272" s="1"/>
      <c r="F272" s="1"/>
      <c r="G272" s="1"/>
    </row>
    <row r="273" spans="5:7">
      <c r="E273" s="1"/>
      <c r="F273" s="1"/>
      <c r="G273" s="1"/>
    </row>
    <row r="274" spans="5:7">
      <c r="E274" s="1"/>
      <c r="F274" s="1"/>
      <c r="G274" s="1"/>
    </row>
    <row r="275" spans="5:7">
      <c r="E275" s="1"/>
      <c r="F275" s="1"/>
      <c r="G275" s="1"/>
    </row>
    <row r="276" spans="5:7">
      <c r="E276" s="1"/>
      <c r="F276" s="1"/>
      <c r="G276" s="1"/>
    </row>
    <row r="277" spans="5:7">
      <c r="E277" s="1"/>
      <c r="F277" s="1"/>
      <c r="G277" s="1"/>
    </row>
    <row r="278" spans="5:7">
      <c r="E278" s="1"/>
      <c r="F278" s="1"/>
      <c r="G278" s="1"/>
    </row>
    <row r="279" spans="5:7">
      <c r="E279" s="1"/>
      <c r="F279" s="1"/>
      <c r="G279" s="1"/>
    </row>
    <row r="280" spans="5:7">
      <c r="E280" s="1"/>
      <c r="F280" s="1"/>
      <c r="G280" s="1"/>
    </row>
    <row r="281" spans="5:7">
      <c r="E281" s="1"/>
      <c r="F281" s="1"/>
      <c r="G281" s="1"/>
    </row>
    <row r="282" spans="5:7">
      <c r="E282" s="1"/>
      <c r="F282" s="1"/>
      <c r="G282" s="1"/>
    </row>
    <row r="283" spans="5:7">
      <c r="E283" s="1"/>
      <c r="F283" s="1"/>
      <c r="G283" s="1"/>
    </row>
    <row r="284" spans="5:7">
      <c r="E284" s="1"/>
      <c r="F284" s="1"/>
      <c r="G284" s="1"/>
    </row>
    <row r="285" spans="5:7">
      <c r="E285" s="1"/>
      <c r="F285" s="1"/>
      <c r="G285" s="1"/>
    </row>
    <row r="286" spans="5:7">
      <c r="E286" s="1"/>
      <c r="F286" s="1"/>
      <c r="G286" s="1"/>
    </row>
    <row r="287" spans="5:7">
      <c r="E287" s="1"/>
      <c r="F287" s="1"/>
      <c r="G287" s="1"/>
    </row>
    <row r="288" spans="5:7">
      <c r="E288" s="1"/>
      <c r="F288" s="1"/>
      <c r="G288" s="1"/>
    </row>
    <row r="289" spans="5:7">
      <c r="E289" s="1"/>
      <c r="F289" s="1"/>
      <c r="G289" s="1"/>
    </row>
    <row r="290" spans="5:7">
      <c r="E290" s="1"/>
      <c r="F290" s="1"/>
      <c r="G290" s="1"/>
    </row>
    <row r="291" spans="5:7">
      <c r="E291" s="1"/>
      <c r="F291" s="1"/>
      <c r="G291" s="1"/>
    </row>
    <row r="292" spans="5:7">
      <c r="E292" s="1"/>
      <c r="F292" s="1"/>
      <c r="G292" s="1"/>
    </row>
    <row r="293" spans="5:7">
      <c r="E293" s="1"/>
      <c r="F293" s="1"/>
      <c r="G293" s="1"/>
    </row>
    <row r="294" spans="5:7">
      <c r="E294" s="1"/>
      <c r="F294" s="1"/>
      <c r="G294" s="1"/>
    </row>
    <row r="295" spans="5:7">
      <c r="E295" s="1"/>
      <c r="F295" s="1"/>
      <c r="G295" s="1"/>
    </row>
    <row r="296" spans="5:7">
      <c r="E296" s="1"/>
      <c r="F296" s="1"/>
      <c r="G296" s="1"/>
    </row>
    <row r="297" spans="5:7">
      <c r="E297" s="1"/>
      <c r="F297" s="1"/>
      <c r="G297" s="1"/>
    </row>
    <row r="298" spans="5:7">
      <c r="E298" s="1"/>
      <c r="F298" s="1"/>
      <c r="G298" s="1"/>
    </row>
    <row r="299" spans="5:7">
      <c r="E299" s="1"/>
      <c r="F299" s="1"/>
      <c r="G299" s="1"/>
    </row>
    <row r="300" spans="5:7">
      <c r="E300" s="1"/>
      <c r="F300" s="1"/>
      <c r="G300" s="1"/>
    </row>
    <row r="301" spans="5:7">
      <c r="E301" s="1"/>
      <c r="F301" s="1"/>
      <c r="G301" s="1"/>
    </row>
    <row r="302" spans="5:7">
      <c r="E302" s="1"/>
      <c r="F302" s="1"/>
      <c r="G302" s="1"/>
    </row>
    <row r="303" spans="5:7">
      <c r="E303" s="1"/>
      <c r="F303" s="1"/>
      <c r="G303" s="1"/>
    </row>
    <row r="304" spans="5:7">
      <c r="E304" s="1"/>
      <c r="F304" s="1"/>
      <c r="G304" s="1"/>
    </row>
    <row r="305" spans="5:7">
      <c r="E305" s="1"/>
      <c r="F305" s="1"/>
      <c r="G305" s="1"/>
    </row>
    <row r="306" spans="5:7">
      <c r="E306" s="1"/>
      <c r="F306" s="1"/>
      <c r="G306" s="1"/>
    </row>
    <row r="307" spans="5:7">
      <c r="E307" s="1"/>
      <c r="F307" s="1"/>
      <c r="G307" s="1"/>
    </row>
    <row r="308" spans="5:7">
      <c r="E308" s="1"/>
      <c r="F308" s="1"/>
      <c r="G308" s="1"/>
    </row>
    <row r="309" spans="5:7">
      <c r="E309" s="1"/>
      <c r="F309" s="1"/>
      <c r="G309" s="1"/>
    </row>
    <row r="310" spans="5:7">
      <c r="E310" s="1"/>
      <c r="F310" s="1"/>
      <c r="G310" s="1"/>
    </row>
    <row r="311" spans="5:7">
      <c r="E311" s="1"/>
      <c r="F311" s="1"/>
      <c r="G311" s="1"/>
    </row>
    <row r="312" spans="5:7">
      <c r="E312" s="1"/>
      <c r="F312" s="1"/>
      <c r="G312" s="1"/>
    </row>
    <row r="313" spans="5:7">
      <c r="E313" s="1"/>
      <c r="F313" s="1"/>
      <c r="G313" s="1"/>
    </row>
    <row r="314" spans="5:7">
      <c r="E314" s="1"/>
      <c r="F314" s="1"/>
      <c r="G314" s="1"/>
    </row>
    <row r="315" spans="5:7">
      <c r="E315" s="1"/>
      <c r="F315" s="1"/>
      <c r="G315" s="1"/>
    </row>
    <row r="316" spans="5:7">
      <c r="E316" s="1"/>
      <c r="F316" s="1"/>
      <c r="G316" s="1"/>
    </row>
    <row r="317" spans="5:7">
      <c r="E317" s="1"/>
      <c r="F317" s="1"/>
      <c r="G317" s="1"/>
    </row>
    <row r="318" spans="5:7">
      <c r="E318" s="1"/>
      <c r="F318" s="1"/>
      <c r="G318" s="1"/>
    </row>
    <row r="319" spans="5:7">
      <c r="E319" s="1"/>
      <c r="F319" s="1"/>
      <c r="G319" s="1"/>
    </row>
    <row r="320" spans="5:7">
      <c r="E320" s="1"/>
      <c r="F320" s="1"/>
      <c r="G320" s="1"/>
    </row>
    <row r="321" spans="5:7">
      <c r="E321" s="1"/>
      <c r="F321" s="1"/>
      <c r="G321" s="1"/>
    </row>
    <row r="322" spans="5:7">
      <c r="E322" s="1"/>
      <c r="F322" s="1"/>
      <c r="G322" s="1"/>
    </row>
    <row r="323" spans="5:7">
      <c r="E323" s="1"/>
      <c r="F323" s="1"/>
      <c r="G323" s="1"/>
    </row>
    <row r="324" spans="5:7">
      <c r="E324" s="1"/>
      <c r="F324" s="1"/>
      <c r="G324" s="1"/>
    </row>
  </sheetData>
  <mergeCells count="55">
    <mergeCell ref="A1:G1"/>
    <mergeCell ref="F2:G2"/>
    <mergeCell ref="F3:G3"/>
    <mergeCell ref="A5:G5"/>
    <mergeCell ref="A6:A8"/>
    <mergeCell ref="B6:B8"/>
    <mergeCell ref="C6:C8"/>
    <mergeCell ref="D6:D8"/>
    <mergeCell ref="E6:G6"/>
    <mergeCell ref="E7:E8"/>
    <mergeCell ref="A30:A31"/>
    <mergeCell ref="A33:A38"/>
    <mergeCell ref="B36:B38"/>
    <mergeCell ref="A40:A41"/>
    <mergeCell ref="A43:A44"/>
    <mergeCell ref="F7:G7"/>
    <mergeCell ref="A11:A12"/>
    <mergeCell ref="A14:A15"/>
    <mergeCell ref="A17:A18"/>
    <mergeCell ref="A20:A28"/>
    <mergeCell ref="B21:B28"/>
    <mergeCell ref="B74:B75"/>
    <mergeCell ref="A77:A80"/>
    <mergeCell ref="A82:A85"/>
    <mergeCell ref="B83:B85"/>
    <mergeCell ref="A86:A102"/>
    <mergeCell ref="B88:B90"/>
    <mergeCell ref="B92:B94"/>
    <mergeCell ref="B96:B97"/>
    <mergeCell ref="B101:B102"/>
    <mergeCell ref="A46:A75"/>
    <mergeCell ref="B47:B48"/>
    <mergeCell ref="B50:B57"/>
    <mergeCell ref="B59:B67"/>
    <mergeCell ref="B69:B72"/>
    <mergeCell ref="A145:A146"/>
    <mergeCell ref="A104:A105"/>
    <mergeCell ref="A107:A120"/>
    <mergeCell ref="B108:B109"/>
    <mergeCell ref="B111:B112"/>
    <mergeCell ref="B118:B120"/>
    <mergeCell ref="A121:A127"/>
    <mergeCell ref="B122:B123"/>
    <mergeCell ref="B125:B127"/>
    <mergeCell ref="A129:A135"/>
    <mergeCell ref="B130:B132"/>
    <mergeCell ref="B134:B135"/>
    <mergeCell ref="A137:A138"/>
    <mergeCell ref="A140:A143"/>
    <mergeCell ref="E155:G155"/>
    <mergeCell ref="E156:G156"/>
    <mergeCell ref="E157:H157"/>
    <mergeCell ref="A148:A153"/>
    <mergeCell ref="B149:B153"/>
    <mergeCell ref="A154:D154"/>
  </mergeCells>
  <printOptions horizontalCentered="1"/>
  <pageMargins left="0.19685039370078741" right="0.19685039370078741" top="0.39370078740157483" bottom="0.19685039370078741" header="0.19685039370078741" footer="0.11811023622047245"/>
  <pageSetup paperSize="9" scale="79" fitToHeight="3" orientation="portrait" r:id="rId1"/>
  <headerFooter>
    <oddHeader>&amp;L&amp;"Arial CE,Pogrubiona kursywa"&amp;11TABELA NR 1 - do uchwały budżetowej - PLANOWANE DOCHODY GMINY KOZIENICE NA 2011 ROK.</oddHeader>
    <oddFooter>&amp;CStrona &amp;P</oddFooter>
  </headerFooter>
  <rowBreaks count="2" manualBreakCount="2">
    <brk id="41" max="6" man="1"/>
    <brk id="8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100"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plan budżetu 2011</vt:lpstr>
      <vt:lpstr>Arkusz2</vt:lpstr>
      <vt:lpstr>Arkusz3</vt:lpstr>
      <vt:lpstr>'plan budżetu 2011'!Obszar_wydruku</vt:lpstr>
      <vt:lpstr>'plan budżetu 2011'!Tytuły_wydruku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barbara_galińska</cp:lastModifiedBy>
  <cp:lastPrinted>2011-02-01T10:16:51Z</cp:lastPrinted>
  <dcterms:created xsi:type="dcterms:W3CDTF">1999-11-18T07:52:44Z</dcterms:created>
  <dcterms:modified xsi:type="dcterms:W3CDTF">2011-02-08T11:24:12Z</dcterms:modified>
</cp:coreProperties>
</file>